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avement\5260 - Bakwena Detail Design for Rehab of Sector 7B (EH) - Design\05 - Contract Docs\Contract Docs (Con Tender)\BoQ\"/>
    </mc:Choice>
  </mc:AlternateContent>
  <xr:revisionPtr revIDLastSave="0" documentId="13_ncr:1_{13467E9E-A083-438F-A448-F099A66A46BC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1500" sheetId="6" r:id="rId1"/>
    <sheet name="3800" sheetId="27" r:id="rId2"/>
    <sheet name="3900" sheetId="28" r:id="rId3"/>
    <sheet name="4200" sheetId="29" r:id="rId4"/>
    <sheet name="4400" sheetId="9" r:id="rId5"/>
    <sheet name="4800" sheetId="10" r:id="rId6"/>
    <sheet name="5700" sheetId="16" r:id="rId7"/>
    <sheet name="8100" sheetId="19" r:id="rId8"/>
    <sheet name="8500" sheetId="33" r:id="rId9"/>
    <sheet name="Summary Section B" sheetId="32" r:id="rId10"/>
  </sheets>
  <definedNames>
    <definedName name="_xlnm.Print_Area" localSheetId="9">'Summary Section B'!$A$1:$C$28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9" l="1"/>
  <c r="F6" i="29"/>
  <c r="F21" i="10" l="1"/>
  <c r="F7" i="33" l="1"/>
  <c r="F62" i="6"/>
  <c r="F60" i="6"/>
  <c r="F38" i="6"/>
  <c r="F36" i="6"/>
  <c r="F32" i="6"/>
  <c r="F33" i="6"/>
  <c r="F34" i="6"/>
  <c r="F35" i="6"/>
  <c r="F29" i="6" l="1"/>
  <c r="F30" i="6"/>
  <c r="F31" i="6"/>
  <c r="F37" i="6"/>
  <c r="F9" i="9" l="1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53" i="16"/>
  <c r="F54" i="16"/>
  <c r="F55" i="16"/>
  <c r="F56" i="16"/>
  <c r="F57" i="16"/>
  <c r="F58" i="16"/>
  <c r="F59" i="16"/>
  <c r="F60" i="16"/>
  <c r="F61" i="16"/>
  <c r="F52" i="16"/>
  <c r="F49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17" i="10"/>
  <c r="F6" i="10"/>
  <c r="F7" i="10"/>
  <c r="F8" i="10"/>
  <c r="F9" i="10"/>
  <c r="F10" i="10"/>
  <c r="F11" i="10"/>
  <c r="F12" i="10"/>
  <c r="F13" i="10"/>
  <c r="F14" i="10"/>
  <c r="F15" i="10"/>
  <c r="F16" i="10"/>
  <c r="F18" i="10"/>
  <c r="F19" i="10"/>
  <c r="F20" i="10"/>
  <c r="F22" i="10"/>
  <c r="F23" i="10"/>
  <c r="F24" i="10"/>
  <c r="F25" i="10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8" i="9"/>
  <c r="F39" i="9"/>
  <c r="F40" i="9"/>
  <c r="F41" i="9"/>
  <c r="F42" i="9"/>
  <c r="F43" i="9"/>
  <c r="F8" i="29"/>
  <c r="F28" i="29"/>
  <c r="F29" i="29"/>
  <c r="F24" i="29"/>
  <c r="F25" i="29"/>
  <c r="F26" i="29"/>
  <c r="F27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45" i="29" l="1"/>
  <c r="F11" i="27"/>
  <c r="F12" i="27"/>
  <c r="F13" i="27"/>
  <c r="F6" i="27"/>
  <c r="F7" i="27"/>
  <c r="F8" i="27"/>
  <c r="F9" i="27"/>
  <c r="F6" i="19" l="1"/>
  <c r="C18" i="32" l="1"/>
  <c r="F47" i="19"/>
  <c r="C10" i="32"/>
  <c r="F6" i="33" l="1"/>
  <c r="F48" i="33" s="1"/>
  <c r="F68" i="6" l="1"/>
  <c r="F66" i="6"/>
  <c r="F10" i="27" l="1"/>
  <c r="F44" i="27" l="1"/>
  <c r="C6" i="32" s="1"/>
  <c r="F7" i="28"/>
  <c r="F46" i="28" s="1"/>
  <c r="C20" i="32"/>
  <c r="C8" i="32" l="1"/>
  <c r="F26" i="6"/>
  <c r="F22" i="6" l="1"/>
  <c r="F18" i="6"/>
  <c r="F16" i="6"/>
  <c r="F14" i="6"/>
  <c r="F12" i="6"/>
  <c r="F8" i="6"/>
  <c r="F28" i="6"/>
  <c r="F42" i="6" l="1"/>
  <c r="F49" i="6" s="1"/>
  <c r="F92" i="6" s="1"/>
  <c r="F26" i="10" l="1"/>
  <c r="F45" i="10" l="1"/>
  <c r="C14" i="32" s="1"/>
  <c r="F10" i="16"/>
  <c r="F40" i="16" s="1"/>
  <c r="F8" i="9" l="1"/>
  <c r="F51" i="9" s="1"/>
  <c r="C12" i="32" s="1"/>
  <c r="C4" i="32" l="1"/>
  <c r="F47" i="16"/>
  <c r="F87" i="16" s="1"/>
  <c r="C16" i="32" l="1"/>
  <c r="C26" i="32" s="1"/>
</calcChain>
</file>

<file path=xl/sharedStrings.xml><?xml version="1.0" encoding="utf-8"?>
<sst xmlns="http://schemas.openxmlformats.org/spreadsheetml/2006/main" count="311" uniqueCount="187">
  <si>
    <t>Item</t>
  </si>
  <si>
    <t>Description</t>
  </si>
  <si>
    <t>Unit</t>
  </si>
  <si>
    <t>Quantity</t>
  </si>
  <si>
    <t>Rate</t>
  </si>
  <si>
    <t>Amount</t>
  </si>
  <si>
    <t>TOTAL CARRIED FORWARD TO SUMMARY</t>
  </si>
  <si>
    <t>No</t>
  </si>
  <si>
    <t>Prov Sum</t>
  </si>
  <si>
    <t>%</t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</si>
  <si>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</si>
  <si>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t>TOTAL CARRIED FORWARD TO THE NEXT PAGE</t>
  </si>
  <si>
    <t>TOTAL BROUGHT FORWARD FROM PREVIOUS PAGE</t>
  </si>
  <si>
    <t>Month</t>
  </si>
  <si>
    <t>Lump sum</t>
  </si>
  <si>
    <t>Lump Sum</t>
  </si>
  <si>
    <t>B15.00</t>
  </si>
  <si>
    <t>ACCOMMODATION OF TRAFFIC</t>
  </si>
  <si>
    <t>B15.01</t>
  </si>
  <si>
    <t>Accommodating traffic and maintaining temporary deviations</t>
  </si>
  <si>
    <t>(a) On the national route</t>
  </si>
  <si>
    <t>B15.03</t>
  </si>
  <si>
    <t>(a) Flagmen</t>
  </si>
  <si>
    <t>(e) Road signs, R- and TR- series (1200 mm)</t>
  </si>
  <si>
    <t>(h) Delineators (DTG50J)(1200 mm x 250 mm)</t>
  </si>
  <si>
    <t>(i) Single</t>
  </si>
  <si>
    <t>(n) Other traffic control measures ordered by the engineer:</t>
  </si>
  <si>
    <t>(i) Provision of other traffic control measures</t>
  </si>
  <si>
    <t>(ii) Handling costs and profit in respect of subitem B15.03(n)(i)</t>
  </si>
  <si>
    <t>Prov sum</t>
  </si>
  <si>
    <t>km</t>
  </si>
  <si>
    <t>(f) Road signs, TW series (1500 mm)</t>
  </si>
  <si>
    <t>m</t>
  </si>
  <si>
    <t>B15.14</t>
  </si>
  <si>
    <t>B15.16</t>
  </si>
  <si>
    <t>Penalties</t>
  </si>
  <si>
    <t>(a) Fixed penalty per occurrence</t>
  </si>
  <si>
    <t>(b) Time related penalty</t>
  </si>
  <si>
    <t>Rate Only</t>
  </si>
  <si>
    <t>hr</t>
  </si>
  <si>
    <t>per 15 min</t>
  </si>
  <si>
    <t>(c) Time related penalty</t>
  </si>
  <si>
    <t>Bituminous binder variations</t>
  </si>
  <si>
    <t>litre</t>
  </si>
  <si>
    <t>Removal of existing, temporary or permanent road paint markings by:</t>
  </si>
  <si>
    <t>Removing existing road studs</t>
  </si>
  <si>
    <t>Amber flashing lights mounted on signs</t>
  </si>
  <si>
    <t>Provision of traffic safety</t>
  </si>
  <si>
    <t>(a) Traffic safety officer</t>
  </si>
  <si>
    <t>(b) Traffic safety vehicle</t>
  </si>
  <si>
    <t xml:space="preserve">ROAD MARKINGS </t>
  </si>
  <si>
    <t>B57.02</t>
  </si>
  <si>
    <t>Retro reflective road marking paint (water based only)</t>
  </si>
  <si>
    <t>(a) Permanent white lines (broken or unbroken)</t>
  </si>
  <si>
    <t xml:space="preserve">(i) 100 mm wide </t>
  </si>
  <si>
    <t>(b) Permanent yellow lines (broken or unbroken)</t>
  </si>
  <si>
    <t>(i) 150 mm wide</t>
  </si>
  <si>
    <t>(d) Permanent white lettering and symbols</t>
  </si>
  <si>
    <t>(a) Amber/Red</t>
  </si>
  <si>
    <t>(b) White/Red</t>
  </si>
  <si>
    <t>(d) White/White</t>
  </si>
  <si>
    <t>(c) Red/Red</t>
  </si>
  <si>
    <t>B57.06</t>
  </si>
  <si>
    <t>Setting out and premarking the lines (excluding traffic-island markings, lettering and symbols)</t>
  </si>
  <si>
    <t>B57.08</t>
  </si>
  <si>
    <t>(c) Water-jetting</t>
  </si>
  <si>
    <t>B15.17</t>
  </si>
  <si>
    <t>BREAKING UP EXISTING PAVEMENT LAYERS</t>
  </si>
  <si>
    <t>ASPHALT BASE SURFACING</t>
  </si>
  <si>
    <t>Binder variations</t>
  </si>
  <si>
    <t>B57.00</t>
  </si>
  <si>
    <t>B57.05</t>
  </si>
  <si>
    <t>B57.07</t>
  </si>
  <si>
    <t>Re-establishing the painted unit at the end of the defects notification period</t>
  </si>
  <si>
    <t>B57.11</t>
  </si>
  <si>
    <t>Re-establishing the painting unit on instruction of the Engineer during the construction period</t>
  </si>
  <si>
    <t>(e) Permanent yellow lettering and symbols</t>
  </si>
  <si>
    <t>(f) Permanent transverse lines, painted island and arrestor bed markings any colour</t>
  </si>
  <si>
    <t>Road studs (Avery Denission C80) or similar approved</t>
  </si>
  <si>
    <t>B81.00</t>
  </si>
  <si>
    <t>TESTING MATERIALS AND WORKMANSHIP</t>
  </si>
  <si>
    <t>Temporary traffic-control facilities</t>
  </si>
  <si>
    <t>(g) Road signs, STW-, DTG-, TGS- and TG-series (excluding delineators and barricades)</t>
  </si>
  <si>
    <t>ITEM</t>
  </si>
  <si>
    <t>SECTION</t>
  </si>
  <si>
    <t>AMOUNT</t>
  </si>
  <si>
    <t>PERFORMANCE GUARANTEE</t>
  </si>
  <si>
    <t>(b) A-E2 modified binder</t>
  </si>
  <si>
    <t>(c) Polyamine or similar</t>
  </si>
  <si>
    <t>ASPHALT BASE AND SURFACING</t>
  </si>
  <si>
    <t>ROAD MARKINGS</t>
  </si>
  <si>
    <t>TESTING MATERIAL AND WORKMANSHIP</t>
  </si>
  <si>
    <t>B38.00</t>
  </si>
  <si>
    <t>Flashing illuminated Arrow Board</t>
  </si>
  <si>
    <t>Variable Message signs mounted on trailers</t>
  </si>
  <si>
    <t xml:space="preserve">No </t>
  </si>
  <si>
    <t>B15.18</t>
  </si>
  <si>
    <t>B15.19</t>
  </si>
  <si>
    <t>(a) Penetration grade bitumen (50/70)</t>
  </si>
  <si>
    <t>B42.00</t>
  </si>
  <si>
    <t>B85.00</t>
  </si>
  <si>
    <t>Tack coat of 30% stable-grade emulsion</t>
  </si>
  <si>
    <t>Litre</t>
  </si>
  <si>
    <t>B42.05</t>
  </si>
  <si>
    <t/>
  </si>
  <si>
    <t>B42.06</t>
  </si>
  <si>
    <t>Variations in active filler content:</t>
  </si>
  <si>
    <t>(b) Hydrated lime</t>
  </si>
  <si>
    <t>m²</t>
  </si>
  <si>
    <t>B42.08</t>
  </si>
  <si>
    <t>Cores in asphalt paving</t>
  </si>
  <si>
    <t>(a) 100mm cores</t>
  </si>
  <si>
    <t>No.</t>
  </si>
  <si>
    <t>B42.21</t>
  </si>
  <si>
    <t>Aggregate variations</t>
  </si>
  <si>
    <t>B38.02</t>
  </si>
  <si>
    <t>Milling out existing bituminous and base material with an average milling depth</t>
  </si>
  <si>
    <r>
      <t>m</t>
    </r>
    <r>
      <rPr>
        <vertAlign val="superscript"/>
        <sz val="11"/>
        <color indexed="8"/>
        <rFont val="Arial"/>
        <family val="2"/>
      </rPr>
      <t>3</t>
    </r>
  </si>
  <si>
    <t>PATCHING AND REPAIRING EDGE BREAKS</t>
  </si>
  <si>
    <t>Sawing asphalt or cemented pavement layers for patching:</t>
  </si>
  <si>
    <t>(a) Sawing asphalt to an average depth:</t>
  </si>
  <si>
    <t>(i) Not exceeding 50mm</t>
  </si>
  <si>
    <t>Excavation in existing pavements for patching in:</t>
  </si>
  <si>
    <t xml:space="preserve">(a)  Asphalt layers </t>
  </si>
  <si>
    <t>m³</t>
  </si>
  <si>
    <t>Compacting the floor of excavations for patching</t>
  </si>
  <si>
    <t>ton</t>
  </si>
  <si>
    <t>44.00</t>
  </si>
  <si>
    <t>SINGLE SEALS</t>
  </si>
  <si>
    <t>44.01</t>
  </si>
  <si>
    <t>Single seals using</t>
  </si>
  <si>
    <t>(d) 14 mm Grade 1 aggregate and SE-1 binder</t>
  </si>
  <si>
    <t>44.02</t>
  </si>
  <si>
    <t>(a) SE-1 binder</t>
  </si>
  <si>
    <t>(k) Precoating fluid 'ColcoteS' or similar approved</t>
  </si>
  <si>
    <t>44.03</t>
  </si>
  <si>
    <t>(a) 14 mm aggregate</t>
  </si>
  <si>
    <t>44.05</t>
  </si>
  <si>
    <t>Precoating the aggregate using</t>
  </si>
  <si>
    <t xml:space="preserve"> 'ColcoteS' or similar approved</t>
  </si>
  <si>
    <t>(i) 14 mm stone</t>
  </si>
  <si>
    <t>42.04</t>
  </si>
  <si>
    <t>(r) Truck mounted attenuator - Armco Alpha 70k or similar approved</t>
  </si>
  <si>
    <t>Penalty for Overloading</t>
  </si>
  <si>
    <t>Repairing edge breaks in surfacing:</t>
  </si>
  <si>
    <t>(a)  Tack coat</t>
  </si>
  <si>
    <t xml:space="preserve">(b)  Reconstructing edges using medium </t>
  </si>
  <si>
    <t xml:space="preserve">    continuously-graded asphalt</t>
  </si>
  <si>
    <t>(i) Not exceeding 50</t>
  </si>
  <si>
    <t>(ii) 50 - 100 m²</t>
  </si>
  <si>
    <t>(iii) Exceeding 100 m²</t>
  </si>
  <si>
    <t>B48.14</t>
  </si>
  <si>
    <t>Sealing cracks</t>
  </si>
  <si>
    <t>B48.15</t>
  </si>
  <si>
    <t>B48.16</t>
  </si>
  <si>
    <t>200mm wide Sealgrid Strip Patch</t>
  </si>
  <si>
    <t>TREATMENT OF AN EXISTING SURFACE EXHIBITING CERTAIN DEFECTS</t>
  </si>
  <si>
    <t>(a)  Cleaning crack with hot compressed air and sealing using Class C-E1 modified binder crack sealant</t>
  </si>
  <si>
    <t>TOTAL SECTION B N4/12 CARRIED FORWARD TO SUMMARY</t>
  </si>
  <si>
    <t>Seal Surface Section</t>
  </si>
  <si>
    <t xml:space="preserve">Provision of performance guarantee - </t>
  </si>
  <si>
    <t>(a) Not exceeding 30 mm</t>
  </si>
  <si>
    <t>(b) Exceeding 30 mm but not exceeding 60 mm</t>
  </si>
  <si>
    <t>(c) Exceeding 600 mm</t>
  </si>
  <si>
    <t>(c) Crushed stone base</t>
  </si>
  <si>
    <t>Sealmac Geotextile Patch</t>
  </si>
  <si>
    <t>B81.02</t>
  </si>
  <si>
    <t>B85.01</t>
  </si>
  <si>
    <t>Page 1B</t>
  </si>
  <si>
    <t>Page 2B</t>
  </si>
  <si>
    <t>Page 3B</t>
  </si>
  <si>
    <t>Page 4B</t>
  </si>
  <si>
    <t>Page 5B</t>
  </si>
  <si>
    <t>Page 6B</t>
  </si>
  <si>
    <t>Page 7B</t>
  </si>
  <si>
    <t>Page 8B</t>
  </si>
  <si>
    <t>Page 9B</t>
  </si>
  <si>
    <t>Page 10B</t>
  </si>
  <si>
    <t>Page 11B</t>
  </si>
  <si>
    <t>Page 12B</t>
  </si>
  <si>
    <t>Other special tests requested by the engineer</t>
  </si>
  <si>
    <t>B42.11</t>
  </si>
  <si>
    <t>Asphalt constructed for rehabilitation purposes in accordance with the provisions of clause 4213 and as amended by clause B4213</t>
  </si>
  <si>
    <t>(b) Surfacing constructed with new asphalt (A-E2 modified binder (base bitumen 50/70 pen grade) and 14.0mm max aggregate size):</t>
  </si>
  <si>
    <t>(i) Continuously graded for patching</t>
  </si>
  <si>
    <t>t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</si>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</sst>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\ #,##0.00;[Red]&quot;R&quot;\ \-#,##0.00"/>
    <numFmt numFmtId="164" formatCode="&quot;R&quot;\ #,##0.00"/>
    <numFmt numFmtId="165" formatCode="&quot;R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/>
    <xf numFmtId="2" fontId="1" fillId="0" borderId="1" xfId="0" applyNumberFormat="1" applyFont="1" applyBorder="1"/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/>
    <xf numFmtId="2" fontId="1" fillId="0" borderId="4" xfId="0" applyNumberFormat="1" applyFont="1" applyBorder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5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164" fontId="1" fillId="0" borderId="3" xfId="0" applyNumberFormat="1" applyFont="1" applyBorder="1"/>
    <xf numFmtId="164" fontId="1" fillId="0" borderId="5" xfId="0" applyNumberFormat="1" applyFont="1" applyFill="1" applyBorder="1" applyAlignment="1">
      <alignment horizontal="center"/>
    </xf>
    <xf numFmtId="164" fontId="1" fillId="0" borderId="8" xfId="0" applyNumberFormat="1" applyFont="1" applyBorder="1"/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8" fontId="1" fillId="0" borderId="5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164" fontId="1" fillId="0" borderId="5" xfId="0" applyNumberFormat="1" applyFont="1" applyFill="1" applyBorder="1" applyAlignment="1">
      <alignment horizontal="right"/>
    </xf>
    <xf numFmtId="0" fontId="1" fillId="0" borderId="9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right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94"/>
  <sheetViews>
    <sheetView view="pageBreakPreview" topLeftCell="A34" zoomScaleNormal="100" zoomScaleSheetLayoutView="100" workbookViewId="0">
      <selection activeCell="A39" sqref="A39:XFD39"/>
    </sheetView>
  </sheetViews>
  <sheetFormatPr defaultRowHeight="15" x14ac:dyDescent="0.25"/>
  <cols>
    <col min="1" max="1" width="9.140625" style="80"/>
    <col min="2" max="2" width="33.7109375" style="94" customWidth="1"/>
    <col min="3" max="3" width="9.42578125" style="80" bestFit="1" customWidth="1"/>
    <col min="4" max="4" width="10.85546875" style="80" customWidth="1"/>
    <col min="5" max="5" width="12.28515625" style="92" customWidth="1"/>
    <col min="6" max="6" width="13.28515625" style="92" customWidth="1"/>
  </cols>
  <sheetData>
    <row r="1" spans="1:6" x14ac:dyDescent="0.25">
      <c r="A1" s="59"/>
      <c r="B1" s="58"/>
      <c r="C1" s="59"/>
      <c r="D1" s="77"/>
      <c r="E1" s="89"/>
      <c r="F1" s="89"/>
    </row>
    <row r="2" spans="1:6" x14ac:dyDescent="0.25">
      <c r="A2" s="44" t="s">
        <v>0</v>
      </c>
      <c r="B2" s="62" t="s">
        <v>1</v>
      </c>
      <c r="C2" s="44" t="s">
        <v>2</v>
      </c>
      <c r="D2" s="63" t="s">
        <v>3</v>
      </c>
      <c r="E2" s="82" t="s">
        <v>4</v>
      </c>
      <c r="F2" s="83" t="s">
        <v>5</v>
      </c>
    </row>
    <row r="3" spans="1:6" x14ac:dyDescent="0.25">
      <c r="A3" s="67"/>
      <c r="B3" s="66"/>
      <c r="C3" s="67"/>
      <c r="D3" s="56"/>
      <c r="E3" s="90"/>
      <c r="F3" s="90"/>
    </row>
    <row r="4" spans="1:6" x14ac:dyDescent="0.25">
      <c r="A4" s="44" t="s">
        <v>16</v>
      </c>
      <c r="B4" s="62" t="s">
        <v>17</v>
      </c>
      <c r="C4" s="44"/>
      <c r="D4" s="51"/>
      <c r="E4" s="46"/>
      <c r="F4" s="46"/>
    </row>
    <row r="5" spans="1:6" x14ac:dyDescent="0.25">
      <c r="A5" s="44"/>
      <c r="B5" s="62"/>
      <c r="C5" s="44"/>
      <c r="D5" s="51"/>
      <c r="E5" s="46"/>
      <c r="F5" s="46"/>
    </row>
    <row r="6" spans="1:6" ht="25.5" x14ac:dyDescent="0.25">
      <c r="A6" s="44" t="s">
        <v>18</v>
      </c>
      <c r="B6" s="62" t="s">
        <v>19</v>
      </c>
      <c r="C6" s="44"/>
      <c r="D6" s="51"/>
      <c r="E6" s="46"/>
      <c r="F6" s="46"/>
    </row>
    <row r="7" spans="1:6" x14ac:dyDescent="0.25">
      <c r="A7" s="44"/>
      <c r="B7" s="62"/>
      <c r="C7" s="44"/>
      <c r="D7" s="51"/>
      <c r="E7" s="46"/>
      <c r="F7" s="46"/>
    </row>
    <row r="8" spans="1:6" x14ac:dyDescent="0.25">
      <c r="A8" s="44"/>
      <c r="B8" s="62" t="s">
        <v>20</v>
      </c>
      <c r="C8" s="44" t="s">
        <v>30</v>
      </c>
      <c r="D8" s="51">
        <v>14</v>
      </c>
      <c r="E8" s="47"/>
      <c r="F8" s="42" t="str">
        <f t="shared" ref="F8" si="0">IF(E8="-","Rate Only",IF(E8="","",ROUND($D8*E8,2)))</f>
        <v/>
      </c>
    </row>
    <row r="9" spans="1:6" x14ac:dyDescent="0.25">
      <c r="A9" s="44"/>
      <c r="B9" s="62"/>
      <c r="C9" s="44"/>
      <c r="D9" s="51"/>
      <c r="E9" s="46"/>
      <c r="F9" s="46"/>
    </row>
    <row r="10" spans="1:6" x14ac:dyDescent="0.25">
      <c r="A10" s="44" t="s">
        <v>21</v>
      </c>
      <c r="B10" s="62" t="s">
        <v>81</v>
      </c>
      <c r="C10" s="44"/>
      <c r="D10" s="51"/>
      <c r="E10" s="46"/>
      <c r="F10" s="46"/>
    </row>
    <row r="11" spans="1:6" x14ac:dyDescent="0.25">
      <c r="A11" s="44"/>
      <c r="B11" s="62"/>
      <c r="C11" s="44"/>
      <c r="D11" s="51"/>
      <c r="E11" s="46"/>
      <c r="F11" s="46"/>
    </row>
    <row r="12" spans="1:6" x14ac:dyDescent="0.25">
      <c r="A12" s="44"/>
      <c r="B12" s="62" t="s">
        <v>22</v>
      </c>
      <c r="C12" s="44" t="s">
        <v>14</v>
      </c>
      <c r="D12" s="51">
        <v>1</v>
      </c>
      <c r="E12" s="47"/>
      <c r="F12" s="42" t="str">
        <f t="shared" ref="F12" si="1">IF(E12="-","Rate Only",IF(E12="","",ROUND($D12*E12,2)))</f>
        <v/>
      </c>
    </row>
    <row r="13" spans="1:6" x14ac:dyDescent="0.25">
      <c r="A13" s="44"/>
      <c r="B13" s="62"/>
      <c r="C13" s="44"/>
      <c r="D13" s="51"/>
      <c r="E13" s="46"/>
      <c r="F13" s="46"/>
    </row>
    <row r="14" spans="1:6" ht="25.5" x14ac:dyDescent="0.25">
      <c r="A14" s="44"/>
      <c r="B14" s="62" t="s">
        <v>23</v>
      </c>
      <c r="C14" s="44" t="s">
        <v>7</v>
      </c>
      <c r="D14" s="51">
        <v>5</v>
      </c>
      <c r="E14" s="47"/>
      <c r="F14" s="42" t="str">
        <f t="shared" ref="F14" si="2">IF(E14="-","Rate Only",IF(E14="","",ROUND($D14*E14,2)))</f>
        <v/>
      </c>
    </row>
    <row r="15" spans="1:6" x14ac:dyDescent="0.25">
      <c r="A15" s="44"/>
      <c r="B15" s="62"/>
      <c r="C15" s="44"/>
      <c r="D15" s="51"/>
      <c r="E15" s="46"/>
      <c r="F15" s="46"/>
    </row>
    <row r="16" spans="1:6" x14ac:dyDescent="0.25">
      <c r="A16" s="44"/>
      <c r="B16" s="62" t="s">
        <v>31</v>
      </c>
      <c r="C16" s="44" t="s">
        <v>7</v>
      </c>
      <c r="D16" s="51">
        <v>5</v>
      </c>
      <c r="E16" s="47"/>
      <c r="F16" s="42" t="str">
        <f t="shared" ref="F16" si="3">IF(E16="-","Rate Only",IF(E16="","",ROUND($D16*E16,2)))</f>
        <v/>
      </c>
    </row>
    <row r="17" spans="1:6" x14ac:dyDescent="0.25">
      <c r="A17" s="44"/>
      <c r="B17" s="62"/>
      <c r="C17" s="44"/>
      <c r="D17" s="51"/>
      <c r="E17" s="46"/>
      <c r="F17" s="46"/>
    </row>
    <row r="18" spans="1:6" ht="38.25" x14ac:dyDescent="0.25">
      <c r="A18" s="44"/>
      <c r="B18" s="62" t="s">
        <v>82</v>
      </c>
      <c r="C18" s="44" t="s">
        <v>10</v>
      </c>
      <c r="D18" s="51">
        <v>15</v>
      </c>
      <c r="E18" s="47"/>
      <c r="F18" s="42" t="str">
        <f t="shared" ref="F18" si="4">IF(E18="-","Rate Only",IF(E18="","",ROUND($D18*E18,2)))</f>
        <v/>
      </c>
    </row>
    <row r="19" spans="1:6" x14ac:dyDescent="0.25">
      <c r="A19" s="44"/>
      <c r="B19" s="62"/>
      <c r="C19" s="44"/>
      <c r="D19" s="51"/>
      <c r="E19" s="46"/>
      <c r="F19" s="46"/>
    </row>
    <row r="20" spans="1:6" ht="25.5" x14ac:dyDescent="0.25">
      <c r="A20" s="44"/>
      <c r="B20" s="62" t="s">
        <v>24</v>
      </c>
      <c r="C20" s="44"/>
      <c r="D20" s="51"/>
      <c r="E20" s="46"/>
      <c r="F20" s="46"/>
    </row>
    <row r="21" spans="1:6" x14ac:dyDescent="0.25">
      <c r="A21" s="44"/>
      <c r="B21" s="62"/>
      <c r="C21" s="44"/>
      <c r="D21" s="51"/>
      <c r="E21" s="46"/>
      <c r="F21" s="46"/>
    </row>
    <row r="22" spans="1:6" x14ac:dyDescent="0.25">
      <c r="A22" s="44"/>
      <c r="B22" s="62" t="s">
        <v>25</v>
      </c>
      <c r="C22" s="44" t="s">
        <v>14</v>
      </c>
      <c r="D22" s="51">
        <v>1</v>
      </c>
      <c r="E22" s="47"/>
      <c r="F22" s="42" t="str">
        <f t="shared" ref="F22" si="5">IF(E22="-","Rate Only",IF(E22="","",ROUND($D22*E22,2)))</f>
        <v/>
      </c>
    </row>
    <row r="23" spans="1:6" x14ac:dyDescent="0.25">
      <c r="A23" s="44"/>
      <c r="B23" s="62"/>
      <c r="C23" s="44"/>
      <c r="D23" s="51"/>
      <c r="E23" s="46"/>
      <c r="F23" s="46"/>
    </row>
    <row r="24" spans="1:6" ht="25.5" x14ac:dyDescent="0.25">
      <c r="A24" s="44"/>
      <c r="B24" s="62" t="s">
        <v>26</v>
      </c>
      <c r="C24" s="44"/>
      <c r="D24" s="51"/>
      <c r="E24" s="46"/>
      <c r="F24" s="46"/>
    </row>
    <row r="25" spans="1:6" x14ac:dyDescent="0.25">
      <c r="A25" s="44"/>
      <c r="B25" s="62"/>
      <c r="C25" s="44"/>
      <c r="D25" s="51"/>
      <c r="E25" s="46"/>
      <c r="F25" s="46"/>
    </row>
    <row r="26" spans="1:6" ht="25.5" x14ac:dyDescent="0.25">
      <c r="A26" s="44"/>
      <c r="B26" s="62" t="s">
        <v>27</v>
      </c>
      <c r="C26" s="44" t="s">
        <v>29</v>
      </c>
      <c r="D26" s="44">
        <v>1</v>
      </c>
      <c r="E26" s="42">
        <v>35000</v>
      </c>
      <c r="F26" s="42">
        <f t="shared" ref="F26" si="6">IF(E26="-","Rate Only",IF(E26="","",ROUND($D26*E26,2)))</f>
        <v>35000</v>
      </c>
    </row>
    <row r="27" spans="1:6" x14ac:dyDescent="0.25">
      <c r="A27" s="44"/>
      <c r="B27" s="44"/>
      <c r="C27" s="44"/>
      <c r="D27" s="51"/>
      <c r="E27" s="46"/>
      <c r="F27" s="88"/>
    </row>
    <row r="28" spans="1:6" ht="25.5" x14ac:dyDescent="0.25">
      <c r="A28" s="44"/>
      <c r="B28" s="62" t="s">
        <v>28</v>
      </c>
      <c r="C28" s="44" t="s">
        <v>9</v>
      </c>
      <c r="D28" s="42">
        <v>35000</v>
      </c>
      <c r="E28" s="46"/>
      <c r="F28" s="88" t="str">
        <f>IF(E28="-","Rate Only",IF(E28="","",ROUND($D28*E28,2)))</f>
        <v/>
      </c>
    </row>
    <row r="29" spans="1:6" x14ac:dyDescent="0.25">
      <c r="A29" s="44"/>
      <c r="B29" s="62"/>
      <c r="C29" s="44"/>
      <c r="D29" s="42"/>
      <c r="E29" s="46"/>
      <c r="F29" s="88" t="str">
        <f t="shared" ref="F29:F38" si="7">IF(E29="-","Rate Only",IF(E29="","",ROUND($D29*E29,2)))</f>
        <v/>
      </c>
    </row>
    <row r="30" spans="1:6" ht="25.5" x14ac:dyDescent="0.25">
      <c r="A30" s="44"/>
      <c r="B30" s="62" t="s">
        <v>142</v>
      </c>
      <c r="C30" s="44" t="s">
        <v>7</v>
      </c>
      <c r="D30" s="51">
        <v>1</v>
      </c>
      <c r="E30" s="46"/>
      <c r="F30" s="88" t="str">
        <f t="shared" si="7"/>
        <v/>
      </c>
    </row>
    <row r="31" spans="1:6" x14ac:dyDescent="0.25">
      <c r="A31" s="44"/>
      <c r="B31" s="62"/>
      <c r="C31" s="44"/>
      <c r="D31" s="42"/>
      <c r="E31" s="46"/>
      <c r="F31" s="88" t="str">
        <f t="shared" si="7"/>
        <v/>
      </c>
    </row>
    <row r="32" spans="1:6" x14ac:dyDescent="0.25">
      <c r="A32" s="44" t="s">
        <v>33</v>
      </c>
      <c r="B32" s="62" t="s">
        <v>46</v>
      </c>
      <c r="C32" s="44" t="s">
        <v>7</v>
      </c>
      <c r="D32" s="51">
        <v>2</v>
      </c>
      <c r="E32" s="47"/>
      <c r="F32" s="88" t="str">
        <f t="shared" si="7"/>
        <v/>
      </c>
    </row>
    <row r="33" spans="1:6" x14ac:dyDescent="0.25">
      <c r="A33" s="44"/>
      <c r="B33" s="62"/>
      <c r="C33" s="44"/>
      <c r="D33" s="51"/>
      <c r="E33" s="46"/>
      <c r="F33" s="88" t="str">
        <f t="shared" si="7"/>
        <v/>
      </c>
    </row>
    <row r="34" spans="1:6" x14ac:dyDescent="0.25">
      <c r="A34" s="73" t="s">
        <v>34</v>
      </c>
      <c r="B34" s="62" t="s">
        <v>47</v>
      </c>
      <c r="C34" s="44"/>
      <c r="D34" s="51"/>
      <c r="E34" s="47"/>
      <c r="F34" s="88" t="str">
        <f t="shared" si="7"/>
        <v/>
      </c>
    </row>
    <row r="35" spans="1:6" x14ac:dyDescent="0.25">
      <c r="A35" s="73"/>
      <c r="B35" s="62"/>
      <c r="C35" s="44"/>
      <c r="D35" s="51"/>
      <c r="E35" s="47"/>
      <c r="F35" s="88" t="str">
        <f t="shared" si="7"/>
        <v/>
      </c>
    </row>
    <row r="36" spans="1:6" x14ac:dyDescent="0.25">
      <c r="A36" s="73"/>
      <c r="B36" s="62" t="s">
        <v>48</v>
      </c>
      <c r="C36" s="44" t="s">
        <v>13</v>
      </c>
      <c r="D36" s="51">
        <v>2</v>
      </c>
      <c r="E36" s="47"/>
      <c r="F36" s="88" t="str">
        <f t="shared" si="7"/>
        <v/>
      </c>
    </row>
    <row r="37" spans="1:6" x14ac:dyDescent="0.25">
      <c r="A37" s="73"/>
      <c r="B37" s="62"/>
      <c r="C37" s="44"/>
      <c r="D37" s="51"/>
      <c r="E37" s="47"/>
      <c r="F37" s="88" t="str">
        <f t="shared" si="7"/>
        <v/>
      </c>
    </row>
    <row r="38" spans="1:6" x14ac:dyDescent="0.25">
      <c r="A38" s="73"/>
      <c r="B38" s="62" t="s">
        <v>49</v>
      </c>
      <c r="C38" s="44" t="s">
        <v>13</v>
      </c>
      <c r="D38" s="51">
        <v>2</v>
      </c>
      <c r="E38" s="47"/>
      <c r="F38" s="88" t="str">
        <f t="shared" si="7"/>
        <v/>
      </c>
    </row>
    <row r="39" spans="1:6" x14ac:dyDescent="0.25">
      <c r="A39" s="73"/>
      <c r="B39" s="62"/>
      <c r="C39" s="44"/>
      <c r="D39" s="51"/>
      <c r="E39" s="47"/>
      <c r="F39" s="88"/>
    </row>
    <row r="40" spans="1:6" x14ac:dyDescent="0.25">
      <c r="A40" s="44"/>
      <c r="B40" s="62"/>
      <c r="C40" s="44"/>
      <c r="D40" s="51"/>
      <c r="E40" s="46"/>
      <c r="F40" s="46"/>
    </row>
    <row r="41" spans="1:6" x14ac:dyDescent="0.25">
      <c r="A41" s="70"/>
      <c r="B41" s="58"/>
      <c r="C41" s="72"/>
      <c r="D41" s="72"/>
      <c r="E41" s="89"/>
      <c r="F41" s="89"/>
    </row>
    <row r="42" spans="1:6" x14ac:dyDescent="0.25">
      <c r="A42" s="73"/>
      <c r="B42" s="122" t="s">
        <v>11</v>
      </c>
      <c r="C42" s="123"/>
      <c r="D42" s="123"/>
      <c r="E42" s="124"/>
      <c r="F42" s="43">
        <f>IF(SUM(F4:F38)&gt;0,SUM(F4:F38)," ")</f>
        <v>35000</v>
      </c>
    </row>
    <row r="43" spans="1:6" x14ac:dyDescent="0.25">
      <c r="A43" s="74"/>
      <c r="B43" s="66"/>
      <c r="C43" s="76"/>
      <c r="D43" s="76"/>
      <c r="E43" s="90"/>
      <c r="F43" s="90"/>
    </row>
    <row r="44" spans="1:6" x14ac:dyDescent="0.25">
      <c r="A44" s="116"/>
      <c r="B44" s="117"/>
      <c r="C44" s="93" t="s">
        <v>168</v>
      </c>
      <c r="D44" s="93"/>
      <c r="E44" s="118"/>
      <c r="F44" s="118"/>
    </row>
    <row r="45" spans="1:6" x14ac:dyDescent="0.25">
      <c r="A45" s="59"/>
      <c r="B45" s="58"/>
      <c r="C45" s="59"/>
      <c r="D45" s="77"/>
      <c r="E45" s="89"/>
      <c r="F45" s="89"/>
    </row>
    <row r="46" spans="1:6" x14ac:dyDescent="0.25">
      <c r="A46" s="44" t="s">
        <v>0</v>
      </c>
      <c r="B46" s="62" t="s">
        <v>1</v>
      </c>
      <c r="C46" s="44" t="s">
        <v>2</v>
      </c>
      <c r="D46" s="63" t="s">
        <v>3</v>
      </c>
      <c r="E46" s="82" t="s">
        <v>4</v>
      </c>
      <c r="F46" s="83" t="s">
        <v>5</v>
      </c>
    </row>
    <row r="47" spans="1:6" x14ac:dyDescent="0.25">
      <c r="A47" s="67"/>
      <c r="B47" s="66"/>
      <c r="C47" s="67"/>
      <c r="D47" s="56"/>
      <c r="E47" s="90"/>
      <c r="F47" s="90"/>
    </row>
    <row r="48" spans="1:6" x14ac:dyDescent="0.25">
      <c r="A48" s="70"/>
      <c r="B48" s="58"/>
      <c r="C48" s="72"/>
      <c r="D48" s="72"/>
      <c r="E48" s="89"/>
      <c r="F48" s="89"/>
    </row>
    <row r="49" spans="1:6" x14ac:dyDescent="0.25">
      <c r="A49" s="73"/>
      <c r="B49" s="122" t="s">
        <v>12</v>
      </c>
      <c r="C49" s="123"/>
      <c r="D49" s="123"/>
      <c r="E49" s="124"/>
      <c r="F49" s="47">
        <f>F42</f>
        <v>35000</v>
      </c>
    </row>
    <row r="50" spans="1:6" x14ac:dyDescent="0.25">
      <c r="A50" s="74"/>
      <c r="B50" s="66"/>
      <c r="C50" s="76"/>
      <c r="D50" s="76"/>
      <c r="E50" s="90"/>
      <c r="F50" s="68"/>
    </row>
    <row r="51" spans="1:6" x14ac:dyDescent="0.25">
      <c r="A51" s="44"/>
      <c r="B51" s="62"/>
      <c r="C51" s="44"/>
      <c r="D51" s="51"/>
      <c r="E51" s="46"/>
      <c r="F51" s="46"/>
    </row>
    <row r="52" spans="1:6" x14ac:dyDescent="0.25">
      <c r="A52" s="44" t="s">
        <v>66</v>
      </c>
      <c r="B52" s="62" t="s">
        <v>35</v>
      </c>
      <c r="C52" s="44"/>
      <c r="D52" s="51"/>
      <c r="E52" s="46"/>
      <c r="F52" s="46"/>
    </row>
    <row r="53" spans="1:6" x14ac:dyDescent="0.25">
      <c r="A53" s="44"/>
      <c r="B53" s="62"/>
      <c r="C53" s="44"/>
      <c r="D53" s="51"/>
      <c r="E53" s="46"/>
      <c r="F53" s="46"/>
    </row>
    <row r="54" spans="1:6" x14ac:dyDescent="0.25">
      <c r="A54" s="44"/>
      <c r="B54" s="62" t="s">
        <v>36</v>
      </c>
      <c r="C54" s="44" t="s">
        <v>7</v>
      </c>
      <c r="D54" s="51" t="s">
        <v>38</v>
      </c>
      <c r="E54" s="95">
        <v>10000</v>
      </c>
      <c r="F54" s="42"/>
    </row>
    <row r="55" spans="1:6" x14ac:dyDescent="0.25">
      <c r="A55" s="44"/>
      <c r="B55" s="62"/>
      <c r="C55" s="44"/>
      <c r="D55" s="51"/>
      <c r="E55" s="95"/>
      <c r="F55" s="46"/>
    </row>
    <row r="56" spans="1:6" x14ac:dyDescent="0.25">
      <c r="A56" s="73"/>
      <c r="B56" s="62" t="s">
        <v>37</v>
      </c>
      <c r="C56" s="44" t="s">
        <v>39</v>
      </c>
      <c r="D56" s="44" t="s">
        <v>38</v>
      </c>
      <c r="E56" s="91">
        <v>40000</v>
      </c>
      <c r="F56" s="42"/>
    </row>
    <row r="57" spans="1:6" x14ac:dyDescent="0.25">
      <c r="A57" s="73"/>
      <c r="B57" s="62"/>
      <c r="C57" s="44"/>
      <c r="D57" s="44"/>
      <c r="E57" s="45"/>
      <c r="F57" s="46"/>
    </row>
    <row r="58" spans="1:6" x14ac:dyDescent="0.25">
      <c r="A58" s="73"/>
      <c r="B58" s="62" t="s">
        <v>41</v>
      </c>
      <c r="C58" s="44" t="s">
        <v>40</v>
      </c>
      <c r="D58" s="44" t="s">
        <v>38</v>
      </c>
      <c r="E58" s="91">
        <v>2500</v>
      </c>
      <c r="F58" s="46"/>
    </row>
    <row r="59" spans="1:6" x14ac:dyDescent="0.25">
      <c r="A59" s="73"/>
      <c r="B59" s="62"/>
      <c r="C59" s="44"/>
      <c r="D59" s="44"/>
      <c r="E59" s="45"/>
      <c r="F59" s="46"/>
    </row>
    <row r="60" spans="1:6" x14ac:dyDescent="0.25">
      <c r="A60" s="73" t="s">
        <v>96</v>
      </c>
      <c r="B60" s="62" t="s">
        <v>93</v>
      </c>
      <c r="C60" s="44" t="s">
        <v>7</v>
      </c>
      <c r="D60" s="44">
        <v>1</v>
      </c>
      <c r="E60" s="91"/>
      <c r="F60" s="88" t="str">
        <f t="shared" ref="F60" si="8">IF(E60="-","Rate Only",IF(E60="","",ROUND($D60*E60,2)))</f>
        <v/>
      </c>
    </row>
    <row r="61" spans="1:6" x14ac:dyDescent="0.25">
      <c r="A61" s="73"/>
      <c r="B61" s="62"/>
      <c r="C61" s="44"/>
      <c r="D61" s="44"/>
      <c r="E61" s="45"/>
      <c r="F61" s="46"/>
    </row>
    <row r="62" spans="1:6" ht="25.5" x14ac:dyDescent="0.25">
      <c r="A62" s="73" t="s">
        <v>97</v>
      </c>
      <c r="B62" s="62" t="s">
        <v>94</v>
      </c>
      <c r="C62" s="44" t="s">
        <v>95</v>
      </c>
      <c r="D62" s="44">
        <v>1</v>
      </c>
      <c r="E62" s="91"/>
      <c r="F62" s="88" t="str">
        <f t="shared" ref="F62" si="9">IF(E62="-","Rate Only",IF(E62="","",ROUND($D62*E62,2)))</f>
        <v/>
      </c>
    </row>
    <row r="63" spans="1:6" x14ac:dyDescent="0.25">
      <c r="A63" s="73"/>
      <c r="B63" s="62"/>
      <c r="C63" s="44"/>
      <c r="D63" s="44"/>
      <c r="E63" s="91"/>
      <c r="F63" s="46"/>
    </row>
    <row r="64" spans="1:6" x14ac:dyDescent="0.25">
      <c r="B64" s="62"/>
      <c r="C64" s="44"/>
      <c r="D64" s="44"/>
      <c r="E64" s="34"/>
      <c r="F64" s="42"/>
    </row>
    <row r="65" spans="1:6" x14ac:dyDescent="0.25">
      <c r="B65" s="62"/>
      <c r="C65" s="44"/>
      <c r="D65" s="44"/>
      <c r="E65" s="34"/>
      <c r="F65" s="45"/>
    </row>
    <row r="66" spans="1:6" x14ac:dyDescent="0.25">
      <c r="B66" s="62"/>
      <c r="C66" s="44"/>
      <c r="D66" s="44"/>
      <c r="E66" s="34"/>
      <c r="F66" s="42" t="str">
        <f>IF(E60="-","Rate Only",IF(E60="","",ROUND($D60*E60,2)))</f>
        <v/>
      </c>
    </row>
    <row r="67" spans="1:6" x14ac:dyDescent="0.25">
      <c r="B67" s="62"/>
      <c r="C67" s="44"/>
      <c r="D67" s="44"/>
      <c r="E67" s="34"/>
      <c r="F67" s="45"/>
    </row>
    <row r="68" spans="1:6" x14ac:dyDescent="0.25">
      <c r="B68" s="62"/>
      <c r="C68" s="44"/>
      <c r="D68" s="44"/>
      <c r="E68" s="34"/>
      <c r="F68" s="42" t="str">
        <f>IF(E62="-","Rate Only",IF(E62="","",ROUND($D62*E62,2)))</f>
        <v/>
      </c>
    </row>
    <row r="69" spans="1:6" x14ac:dyDescent="0.25">
      <c r="B69" s="62"/>
      <c r="C69" s="44"/>
      <c r="D69" s="44"/>
      <c r="E69" s="34"/>
      <c r="F69" s="42"/>
    </row>
    <row r="70" spans="1:6" x14ac:dyDescent="0.25">
      <c r="A70" s="73"/>
      <c r="B70" s="62"/>
      <c r="C70" s="44"/>
      <c r="D70" s="44"/>
      <c r="E70" s="91"/>
      <c r="F70" s="88"/>
    </row>
    <row r="71" spans="1:6" x14ac:dyDescent="0.25">
      <c r="A71" s="73"/>
      <c r="B71" s="62"/>
      <c r="C71" s="44"/>
      <c r="D71" s="44"/>
      <c r="E71" s="91"/>
      <c r="F71" s="88"/>
    </row>
    <row r="72" spans="1:6" x14ac:dyDescent="0.25">
      <c r="A72" s="73"/>
      <c r="B72" s="62"/>
      <c r="C72" s="44"/>
      <c r="D72" s="44"/>
      <c r="E72" s="91"/>
      <c r="F72" s="88"/>
    </row>
    <row r="73" spans="1:6" x14ac:dyDescent="0.25">
      <c r="A73" s="73"/>
      <c r="B73" s="62"/>
      <c r="C73" s="44"/>
      <c r="D73" s="44"/>
      <c r="E73" s="91"/>
      <c r="F73" s="88"/>
    </row>
    <row r="74" spans="1:6" x14ac:dyDescent="0.25">
      <c r="A74" s="73"/>
      <c r="B74" s="62"/>
      <c r="C74" s="44"/>
      <c r="D74" s="44"/>
      <c r="E74" s="91"/>
      <c r="F74" s="88"/>
    </row>
    <row r="75" spans="1:6" x14ac:dyDescent="0.25">
      <c r="A75" s="73"/>
      <c r="B75" s="62"/>
      <c r="C75" s="44"/>
      <c r="D75" s="44"/>
      <c r="E75" s="91"/>
      <c r="F75" s="88"/>
    </row>
    <row r="76" spans="1:6" x14ac:dyDescent="0.25">
      <c r="A76" s="73"/>
      <c r="B76" s="62"/>
      <c r="C76" s="44"/>
      <c r="D76" s="44"/>
      <c r="E76" s="91"/>
      <c r="F76" s="88"/>
    </row>
    <row r="77" spans="1:6" x14ac:dyDescent="0.25">
      <c r="A77" s="73"/>
      <c r="B77" s="62"/>
      <c r="C77" s="44"/>
      <c r="D77" s="44"/>
      <c r="E77" s="91"/>
      <c r="F77" s="88"/>
    </row>
    <row r="78" spans="1:6" x14ac:dyDescent="0.25">
      <c r="A78" s="73"/>
      <c r="B78" s="62"/>
      <c r="C78" s="44"/>
      <c r="D78" s="44"/>
      <c r="E78" s="91"/>
      <c r="F78" s="88"/>
    </row>
    <row r="79" spans="1:6" x14ac:dyDescent="0.25">
      <c r="A79" s="73"/>
      <c r="B79" s="62"/>
      <c r="C79" s="44"/>
      <c r="D79" s="44"/>
      <c r="E79" s="91"/>
      <c r="F79" s="88"/>
    </row>
    <row r="80" spans="1:6" x14ac:dyDescent="0.25">
      <c r="A80" s="73"/>
      <c r="B80" s="62"/>
      <c r="C80" s="44"/>
      <c r="D80" s="44"/>
      <c r="E80" s="91"/>
      <c r="F80" s="88"/>
    </row>
    <row r="81" spans="1:6" x14ac:dyDescent="0.25">
      <c r="A81" s="73"/>
      <c r="B81" s="62"/>
      <c r="C81" s="44"/>
      <c r="D81" s="44"/>
      <c r="E81" s="91"/>
      <c r="F81" s="88"/>
    </row>
    <row r="82" spans="1:6" x14ac:dyDescent="0.25">
      <c r="A82" s="73"/>
      <c r="B82" s="62"/>
      <c r="C82" s="44"/>
      <c r="D82" s="44"/>
      <c r="E82" s="91"/>
      <c r="F82" s="88"/>
    </row>
    <row r="83" spans="1:6" x14ac:dyDescent="0.25">
      <c r="A83" s="73"/>
      <c r="B83" s="62"/>
      <c r="C83" s="44"/>
      <c r="D83" s="44"/>
      <c r="E83" s="91"/>
      <c r="F83" s="88"/>
    </row>
    <row r="84" spans="1:6" x14ac:dyDescent="0.25">
      <c r="A84" s="73"/>
      <c r="B84" s="62"/>
      <c r="C84" s="44"/>
      <c r="D84" s="44"/>
      <c r="E84" s="91"/>
      <c r="F84" s="88"/>
    </row>
    <row r="85" spans="1:6" x14ac:dyDescent="0.25">
      <c r="A85" s="73"/>
      <c r="B85" s="62"/>
      <c r="C85" s="44"/>
      <c r="D85" s="44"/>
      <c r="E85" s="91"/>
      <c r="F85" s="88"/>
    </row>
    <row r="86" spans="1:6" x14ac:dyDescent="0.25">
      <c r="A86" s="73"/>
      <c r="B86" s="62"/>
      <c r="C86" s="44"/>
      <c r="D86" s="44"/>
      <c r="E86" s="91"/>
      <c r="F86" s="88"/>
    </row>
    <row r="87" spans="1:6" x14ac:dyDescent="0.25">
      <c r="A87" s="73"/>
      <c r="B87" s="62"/>
      <c r="C87" s="44"/>
      <c r="D87" s="44"/>
      <c r="E87" s="91"/>
      <c r="F87" s="88"/>
    </row>
    <row r="88" spans="1:6" x14ac:dyDescent="0.25">
      <c r="A88" s="73"/>
      <c r="B88" s="62"/>
      <c r="C88" s="44"/>
      <c r="D88" s="44"/>
      <c r="E88" s="91"/>
      <c r="F88" s="88"/>
    </row>
    <row r="89" spans="1:6" x14ac:dyDescent="0.25">
      <c r="A89" s="73"/>
      <c r="B89" s="62"/>
      <c r="C89" s="44"/>
      <c r="D89" s="44"/>
      <c r="E89" s="91"/>
      <c r="F89" s="88"/>
    </row>
    <row r="90" spans="1:6" x14ac:dyDescent="0.25">
      <c r="A90" s="44"/>
      <c r="B90" s="62"/>
      <c r="C90" s="44"/>
      <c r="D90" s="51"/>
      <c r="E90" s="91"/>
      <c r="F90" s="46"/>
    </row>
    <row r="91" spans="1:6" x14ac:dyDescent="0.25">
      <c r="A91" s="70"/>
      <c r="B91" s="58"/>
      <c r="C91" s="72"/>
      <c r="D91" s="72"/>
      <c r="E91" s="89"/>
      <c r="F91" s="89"/>
    </row>
    <row r="92" spans="1:6" x14ac:dyDescent="0.25">
      <c r="A92" s="73"/>
      <c r="B92" s="122" t="s">
        <v>6</v>
      </c>
      <c r="C92" s="123"/>
      <c r="D92" s="123"/>
      <c r="E92" s="124"/>
      <c r="F92" s="43">
        <f>IF(SUM(F48:F90)&gt;0,SUM(F48:F90)," ")</f>
        <v>35000</v>
      </c>
    </row>
    <row r="93" spans="1:6" x14ac:dyDescent="0.25">
      <c r="A93" s="74"/>
      <c r="B93" s="66"/>
      <c r="C93" s="76"/>
      <c r="D93" s="76"/>
      <c r="E93" s="90"/>
      <c r="F93" s="90"/>
    </row>
    <row r="94" spans="1:6" x14ac:dyDescent="0.25">
      <c r="C94" s="93" t="s">
        <v>169</v>
      </c>
    </row>
  </sheetData>
  <mergeCells count="3">
    <mergeCell ref="B42:E42"/>
    <mergeCell ref="B49:E49"/>
    <mergeCell ref="B92:E92"/>
  </mergeCells>
  <pageMargins left="0.70866141732283472" right="0.70866141732283472" top="0.82677165354330717" bottom="0.74803149606299213" header="0.31496062992125984" footer="0.31496062992125984"/>
  <pageSetup paperSize="9" scale="98" fitToHeight="0" orientation="portrait" r:id="rId1"/>
  <headerFooter>
    <oddHeader xml:space="preserve">&amp;L&amp;8BAKWENA PLATINUM CORRIDOR CONCESSIONAIRE (PTY) LTD
CONTRACT NO: BPCC-N4-9-2021/RH-2
SECTION B  SEAL N4-12
</oddHeader>
    <oddFooter>&amp;R&amp;8&amp;Z&amp;F</oddFooter>
  </headerFooter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C28"/>
  <sheetViews>
    <sheetView view="pageBreakPreview" topLeftCell="A13" zoomScaleNormal="100" zoomScaleSheetLayoutView="100" zoomScalePageLayoutView="98" workbookViewId="0">
      <selection activeCell="C30" sqref="C30"/>
    </sheetView>
  </sheetViews>
  <sheetFormatPr defaultRowHeight="15" x14ac:dyDescent="0.25"/>
  <cols>
    <col min="1" max="1" width="9.140625" style="50"/>
    <col min="2" max="2" width="49.42578125" style="26" customWidth="1"/>
    <col min="3" max="3" width="22" style="35" customWidth="1"/>
  </cols>
  <sheetData>
    <row r="1" spans="1:3" x14ac:dyDescent="0.25">
      <c r="A1" s="48"/>
      <c r="B1" s="104"/>
      <c r="C1" s="52"/>
    </row>
    <row r="2" spans="1:3" x14ac:dyDescent="0.25">
      <c r="A2" s="16" t="s">
        <v>83</v>
      </c>
      <c r="B2" s="36" t="s">
        <v>84</v>
      </c>
      <c r="C2" s="53" t="s">
        <v>85</v>
      </c>
    </row>
    <row r="3" spans="1:3" x14ac:dyDescent="0.25">
      <c r="A3" s="49"/>
      <c r="B3" s="37"/>
      <c r="C3" s="54"/>
    </row>
    <row r="4" spans="1:3" x14ac:dyDescent="0.25">
      <c r="A4" s="16">
        <v>15</v>
      </c>
      <c r="B4" s="36" t="s">
        <v>17</v>
      </c>
      <c r="C4" s="38">
        <f>'1500'!F92</f>
        <v>35000</v>
      </c>
    </row>
    <row r="5" spans="1:3" x14ac:dyDescent="0.25">
      <c r="A5" s="16"/>
      <c r="B5" s="36"/>
      <c r="C5" s="38"/>
    </row>
    <row r="6" spans="1:3" x14ac:dyDescent="0.25">
      <c r="A6" s="16">
        <v>38</v>
      </c>
      <c r="B6" s="36" t="s">
        <v>67</v>
      </c>
      <c r="C6" s="38" t="str">
        <f>'3800'!F44</f>
        <v xml:space="preserve"> </v>
      </c>
    </row>
    <row r="7" spans="1:3" x14ac:dyDescent="0.25">
      <c r="A7" s="16"/>
      <c r="B7" s="36"/>
      <c r="C7" s="38"/>
    </row>
    <row r="8" spans="1:3" x14ac:dyDescent="0.25">
      <c r="A8" s="16">
        <v>39</v>
      </c>
      <c r="B8" s="36" t="s">
        <v>118</v>
      </c>
      <c r="C8" s="38" t="str">
        <f>'3900'!F46</f>
        <v xml:space="preserve"> </v>
      </c>
    </row>
    <row r="9" spans="1:3" x14ac:dyDescent="0.25">
      <c r="A9" s="16"/>
      <c r="B9" s="36"/>
      <c r="C9" s="38"/>
    </row>
    <row r="10" spans="1:3" x14ac:dyDescent="0.25">
      <c r="A10" s="16">
        <v>42</v>
      </c>
      <c r="B10" s="36" t="s">
        <v>89</v>
      </c>
      <c r="C10" s="38">
        <f>'4200'!F45</f>
        <v>10000</v>
      </c>
    </row>
    <row r="11" spans="1:3" x14ac:dyDescent="0.25">
      <c r="A11" s="16"/>
      <c r="B11" s="36"/>
      <c r="C11" s="38"/>
    </row>
    <row r="12" spans="1:3" x14ac:dyDescent="0.25">
      <c r="A12" s="16">
        <v>44</v>
      </c>
      <c r="B12" s="36" t="s">
        <v>128</v>
      </c>
      <c r="C12" s="38" t="str">
        <f>'4400'!F51</f>
        <v xml:space="preserve"> </v>
      </c>
    </row>
    <row r="13" spans="1:3" x14ac:dyDescent="0.25">
      <c r="A13" s="16"/>
      <c r="B13" s="36"/>
      <c r="C13" s="38"/>
    </row>
    <row r="14" spans="1:3" ht="26.25" x14ac:dyDescent="0.25">
      <c r="A14" s="16">
        <v>48</v>
      </c>
      <c r="B14" s="36" t="s">
        <v>156</v>
      </c>
      <c r="C14" s="38" t="str">
        <f>'4800'!F45</f>
        <v xml:space="preserve"> </v>
      </c>
    </row>
    <row r="15" spans="1:3" x14ac:dyDescent="0.25">
      <c r="A15" s="16"/>
      <c r="B15" s="36"/>
      <c r="C15" s="38"/>
    </row>
    <row r="16" spans="1:3" x14ac:dyDescent="0.25">
      <c r="A16" s="16">
        <v>57</v>
      </c>
      <c r="B16" s="36" t="s">
        <v>90</v>
      </c>
      <c r="C16" s="38" t="str">
        <f>'5700'!F87</f>
        <v xml:space="preserve"> </v>
      </c>
    </row>
    <row r="17" spans="1:3" x14ac:dyDescent="0.25">
      <c r="A17" s="16"/>
      <c r="B17" s="36"/>
      <c r="C17" s="38"/>
    </row>
    <row r="18" spans="1:3" x14ac:dyDescent="0.25">
      <c r="A18" s="16">
        <v>81</v>
      </c>
      <c r="B18" s="36" t="s">
        <v>91</v>
      </c>
      <c r="C18" s="38">
        <f>'8100'!F47</f>
        <v>25000</v>
      </c>
    </row>
    <row r="19" spans="1:3" x14ac:dyDescent="0.25">
      <c r="A19" s="16"/>
      <c r="B19" s="36"/>
      <c r="C19" s="38"/>
    </row>
    <row r="20" spans="1:3" x14ac:dyDescent="0.25">
      <c r="A20" s="16">
        <v>85</v>
      </c>
      <c r="B20" s="36" t="s">
        <v>86</v>
      </c>
      <c r="C20" s="38" t="str">
        <f>'8500'!F48</f>
        <v xml:space="preserve"> </v>
      </c>
    </row>
    <row r="21" spans="1:3" x14ac:dyDescent="0.25">
      <c r="A21" s="16"/>
      <c r="B21" s="36"/>
      <c r="C21" s="38"/>
    </row>
    <row r="22" spans="1:3" x14ac:dyDescent="0.25">
      <c r="A22" s="16"/>
      <c r="B22" s="36"/>
      <c r="C22" s="38"/>
    </row>
    <row r="23" spans="1:3" x14ac:dyDescent="0.25">
      <c r="A23" s="16"/>
      <c r="B23" s="36"/>
      <c r="C23" s="38"/>
    </row>
    <row r="24" spans="1:3" x14ac:dyDescent="0.25">
      <c r="A24" s="49"/>
      <c r="B24" s="37"/>
      <c r="C24" s="54"/>
    </row>
    <row r="25" spans="1:3" x14ac:dyDescent="0.25">
      <c r="A25" s="48"/>
      <c r="B25" s="104"/>
      <c r="C25" s="52"/>
    </row>
    <row r="26" spans="1:3" x14ac:dyDescent="0.25">
      <c r="A26" s="16"/>
      <c r="B26" s="36" t="s">
        <v>158</v>
      </c>
      <c r="C26" s="43">
        <f>SUM(C4:C20)</f>
        <v>70000</v>
      </c>
    </row>
    <row r="27" spans="1:3" x14ac:dyDescent="0.25">
      <c r="A27" s="49"/>
      <c r="B27" s="37"/>
      <c r="C27" s="54"/>
    </row>
    <row r="28" spans="1:3" x14ac:dyDescent="0.25">
      <c r="B28" s="93" t="s">
        <v>179</v>
      </c>
    </row>
  </sheetData>
  <pageMargins left="0.70866141732283472" right="0.70866141732283472" top="0.82677165354330717" bottom="0.74803149606299213" header="0.31496062992125984" footer="0.31496062992125984"/>
  <pageSetup paperSize="9" fitToHeight="0" orientation="portrait" r:id="rId1"/>
  <headerFooter>
    <oddHeader xml:space="preserve">&amp;L&amp;8BAKWENA PLATINUM CORRIDOR CONCESSIONAIRE (PTY) LTD
CONTRACT NO: BPCC-N4-9-2021/RH-2
SECTION B  SEAL N4-12
</oddHeader>
    <oddFooter>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46"/>
  <sheetViews>
    <sheetView view="pageBreakPreview" topLeftCell="A31" zoomScaleNormal="100" zoomScaleSheetLayoutView="100" zoomScalePageLayoutView="130" workbookViewId="0">
      <selection activeCell="A33" sqref="A33:XFD33"/>
    </sheetView>
  </sheetViews>
  <sheetFormatPr defaultRowHeight="15" x14ac:dyDescent="0.25"/>
  <cols>
    <col min="1" max="1" width="9.140625" style="50"/>
    <col min="2" max="2" width="33.7109375" style="26" customWidth="1"/>
    <col min="3" max="3" width="8" style="80" customWidth="1"/>
    <col min="4" max="5" width="10.85546875" style="92" customWidth="1"/>
    <col min="6" max="6" width="13.140625" style="92" customWidth="1"/>
  </cols>
  <sheetData>
    <row r="1" spans="1:6" x14ac:dyDescent="0.25">
      <c r="A1" s="48"/>
      <c r="B1" s="23"/>
      <c r="C1" s="59"/>
      <c r="D1" s="60"/>
      <c r="E1" s="89"/>
      <c r="F1" s="89"/>
    </row>
    <row r="2" spans="1:6" x14ac:dyDescent="0.25">
      <c r="A2" s="16" t="s">
        <v>0</v>
      </c>
      <c r="B2" s="24" t="s">
        <v>1</v>
      </c>
      <c r="C2" s="44" t="s">
        <v>2</v>
      </c>
      <c r="D2" s="63" t="s">
        <v>3</v>
      </c>
      <c r="E2" s="82" t="s">
        <v>4</v>
      </c>
      <c r="F2" s="83" t="s">
        <v>5</v>
      </c>
    </row>
    <row r="3" spans="1:6" x14ac:dyDescent="0.25">
      <c r="A3" s="49"/>
      <c r="B3" s="25"/>
      <c r="C3" s="67"/>
      <c r="D3" s="68"/>
      <c r="E3" s="90"/>
      <c r="F3" s="90"/>
    </row>
    <row r="4" spans="1:6" ht="26.25" x14ac:dyDescent="0.25">
      <c r="A4" s="16" t="s">
        <v>92</v>
      </c>
      <c r="B4" s="24" t="s">
        <v>67</v>
      </c>
      <c r="C4" s="44"/>
      <c r="D4" s="45"/>
      <c r="E4" s="46"/>
      <c r="F4" s="46"/>
    </row>
    <row r="5" spans="1:6" x14ac:dyDescent="0.25">
      <c r="A5" s="16"/>
      <c r="B5" s="24"/>
      <c r="C5" s="44"/>
      <c r="D5" s="45"/>
      <c r="E5" s="46"/>
      <c r="F5" s="46"/>
    </row>
    <row r="6" spans="1:6" ht="39" x14ac:dyDescent="0.25">
      <c r="A6" s="16" t="s">
        <v>115</v>
      </c>
      <c r="B6" s="24" t="s">
        <v>116</v>
      </c>
      <c r="C6" s="44"/>
      <c r="D6" s="45"/>
      <c r="E6" s="46"/>
      <c r="F6" s="42" t="str">
        <f t="shared" ref="F6:F13" si="0">IF(E6="-","Rate Only",IF(E6="","",ROUND($D6*E6,2)))</f>
        <v/>
      </c>
    </row>
    <row r="7" spans="1:6" x14ac:dyDescent="0.25">
      <c r="A7" s="16"/>
      <c r="B7" s="24"/>
      <c r="C7" s="44"/>
      <c r="D7" s="45"/>
      <c r="E7" s="86"/>
      <c r="F7" s="42" t="str">
        <f t="shared" si="0"/>
        <v/>
      </c>
    </row>
    <row r="8" spans="1:6" ht="16.5" x14ac:dyDescent="0.25">
      <c r="A8" s="16"/>
      <c r="B8" s="24" t="s">
        <v>161</v>
      </c>
      <c r="C8" s="44" t="s">
        <v>117</v>
      </c>
      <c r="D8" s="45">
        <v>55</v>
      </c>
      <c r="E8" s="86"/>
      <c r="F8" s="42" t="str">
        <f t="shared" si="0"/>
        <v/>
      </c>
    </row>
    <row r="9" spans="1:6" x14ac:dyDescent="0.25">
      <c r="A9" s="16"/>
      <c r="B9" s="24"/>
      <c r="C9" s="44"/>
      <c r="D9" s="45"/>
      <c r="E9" s="86"/>
      <c r="F9" s="42" t="str">
        <f t="shared" si="0"/>
        <v/>
      </c>
    </row>
    <row r="10" spans="1:6" ht="26.25" x14ac:dyDescent="0.25">
      <c r="A10" s="16"/>
      <c r="B10" s="24" t="s">
        <v>162</v>
      </c>
      <c r="C10" s="44" t="s">
        <v>117</v>
      </c>
      <c r="D10" s="45">
        <v>15</v>
      </c>
      <c r="E10" s="86"/>
      <c r="F10" s="42" t="str">
        <f t="shared" ref="F10" si="1">IF(E10="-","Rate Only",IF(E10="","",ROUND($D10*E10,2)))</f>
        <v/>
      </c>
    </row>
    <row r="11" spans="1:6" x14ac:dyDescent="0.25">
      <c r="A11" s="16"/>
      <c r="B11" s="24"/>
      <c r="C11" s="44"/>
      <c r="D11" s="45"/>
      <c r="E11" s="86"/>
      <c r="F11" s="42" t="str">
        <f t="shared" si="0"/>
        <v/>
      </c>
    </row>
    <row r="12" spans="1:6" ht="16.5" x14ac:dyDescent="0.25">
      <c r="A12" s="16"/>
      <c r="B12" s="24" t="s">
        <v>163</v>
      </c>
      <c r="C12" s="44" t="s">
        <v>117</v>
      </c>
      <c r="D12" s="45">
        <v>25</v>
      </c>
      <c r="E12" s="86"/>
      <c r="F12" s="42" t="str">
        <f t="shared" si="0"/>
        <v/>
      </c>
    </row>
    <row r="13" spans="1:6" x14ac:dyDescent="0.25">
      <c r="A13" s="16"/>
      <c r="B13" s="24"/>
      <c r="C13" s="44"/>
      <c r="D13" s="45"/>
      <c r="E13" s="86"/>
      <c r="F13" s="42" t="str">
        <f t="shared" si="0"/>
        <v/>
      </c>
    </row>
    <row r="14" spans="1:6" x14ac:dyDescent="0.25">
      <c r="A14" s="16"/>
      <c r="B14" s="24"/>
      <c r="C14" s="44"/>
      <c r="D14" s="45"/>
      <c r="E14" s="86"/>
      <c r="F14" s="42"/>
    </row>
    <row r="15" spans="1:6" x14ac:dyDescent="0.25">
      <c r="A15" s="16"/>
      <c r="B15" s="24"/>
      <c r="C15" s="44"/>
      <c r="D15" s="45"/>
      <c r="E15" s="86"/>
      <c r="F15" s="42"/>
    </row>
    <row r="16" spans="1:6" x14ac:dyDescent="0.25">
      <c r="A16" s="16"/>
      <c r="B16" s="24"/>
      <c r="C16" s="44"/>
      <c r="D16" s="45"/>
      <c r="E16" s="86"/>
      <c r="F16" s="42"/>
    </row>
    <row r="17" spans="1:6" x14ac:dyDescent="0.25">
      <c r="A17" s="16"/>
      <c r="B17" s="24"/>
      <c r="C17" s="44"/>
      <c r="D17" s="45"/>
      <c r="E17" s="46"/>
      <c r="F17" s="46"/>
    </row>
    <row r="18" spans="1:6" x14ac:dyDescent="0.25">
      <c r="A18" s="16"/>
      <c r="B18" s="24"/>
      <c r="C18" s="44"/>
      <c r="D18" s="45"/>
      <c r="E18" s="86"/>
      <c r="F18" s="42"/>
    </row>
    <row r="19" spans="1:6" x14ac:dyDescent="0.25">
      <c r="A19" s="16"/>
      <c r="B19" s="24"/>
      <c r="C19" s="44"/>
      <c r="D19" s="45"/>
      <c r="E19" s="46"/>
      <c r="F19" s="46"/>
    </row>
    <row r="20" spans="1:6" x14ac:dyDescent="0.25">
      <c r="A20" s="16"/>
      <c r="B20" s="24"/>
      <c r="C20" s="44"/>
      <c r="D20" s="45"/>
      <c r="E20" s="46"/>
      <c r="F20" s="46"/>
    </row>
    <row r="21" spans="1:6" x14ac:dyDescent="0.25">
      <c r="A21" s="16"/>
      <c r="B21" s="24"/>
      <c r="C21" s="44"/>
      <c r="D21" s="45"/>
      <c r="E21" s="46"/>
      <c r="F21" s="46"/>
    </row>
    <row r="22" spans="1:6" x14ac:dyDescent="0.25">
      <c r="A22" s="16"/>
      <c r="B22" s="24"/>
      <c r="C22" s="44"/>
      <c r="D22" s="45"/>
      <c r="E22" s="86"/>
      <c r="F22" s="42"/>
    </row>
    <row r="23" spans="1:6" x14ac:dyDescent="0.25">
      <c r="A23" s="16"/>
      <c r="B23" s="24"/>
      <c r="C23" s="44"/>
      <c r="D23" s="45"/>
      <c r="E23" s="46"/>
      <c r="F23" s="46"/>
    </row>
    <row r="24" spans="1:6" x14ac:dyDescent="0.25">
      <c r="A24" s="16"/>
      <c r="B24" s="24"/>
      <c r="C24" s="44"/>
      <c r="D24" s="45"/>
      <c r="E24" s="46"/>
      <c r="F24" s="46"/>
    </row>
    <row r="25" spans="1:6" x14ac:dyDescent="0.25">
      <c r="A25" s="16"/>
      <c r="B25" s="24"/>
      <c r="C25" s="44"/>
      <c r="D25" s="45"/>
      <c r="E25" s="46"/>
      <c r="F25" s="46"/>
    </row>
    <row r="26" spans="1:6" x14ac:dyDescent="0.25">
      <c r="A26" s="16"/>
      <c r="B26" s="24"/>
      <c r="C26" s="44"/>
      <c r="D26" s="45"/>
      <c r="E26" s="86"/>
      <c r="F26" s="42"/>
    </row>
    <row r="27" spans="1:6" x14ac:dyDescent="0.25">
      <c r="A27" s="16"/>
      <c r="B27" s="24"/>
      <c r="C27" s="44"/>
      <c r="D27" s="45"/>
      <c r="E27" s="46"/>
      <c r="F27" s="46"/>
    </row>
    <row r="28" spans="1:6" x14ac:dyDescent="0.25">
      <c r="A28" s="16"/>
      <c r="B28" s="24"/>
      <c r="C28" s="44"/>
      <c r="D28" s="45"/>
      <c r="E28" s="46"/>
      <c r="F28" s="46"/>
    </row>
    <row r="29" spans="1:6" x14ac:dyDescent="0.25">
      <c r="A29" s="16"/>
      <c r="B29" s="24"/>
      <c r="C29" s="44"/>
      <c r="D29" s="45"/>
      <c r="E29" s="46"/>
      <c r="F29" s="46"/>
    </row>
    <row r="30" spans="1:6" x14ac:dyDescent="0.25">
      <c r="A30" s="16"/>
      <c r="B30" s="24"/>
      <c r="C30" s="44"/>
      <c r="D30" s="45"/>
      <c r="E30" s="46"/>
      <c r="F30" s="46"/>
    </row>
    <row r="31" spans="1:6" x14ac:dyDescent="0.25">
      <c r="A31" s="16"/>
      <c r="B31" s="24"/>
      <c r="C31" s="44"/>
      <c r="D31" s="45"/>
      <c r="E31" s="46"/>
      <c r="F31" s="46"/>
    </row>
    <row r="32" spans="1:6" x14ac:dyDescent="0.25">
      <c r="A32" s="16"/>
      <c r="B32" s="24"/>
      <c r="C32" s="44"/>
      <c r="D32" s="45"/>
      <c r="E32" s="46"/>
      <c r="F32" s="46"/>
    </row>
    <row r="33" spans="1:6" x14ac:dyDescent="0.25">
      <c r="A33" s="16"/>
      <c r="B33" s="24"/>
      <c r="C33" s="44"/>
      <c r="D33" s="45"/>
      <c r="E33" s="46"/>
      <c r="F33" s="46"/>
    </row>
    <row r="34" spans="1:6" x14ac:dyDescent="0.25">
      <c r="A34" s="16"/>
      <c r="B34" s="24"/>
      <c r="C34" s="44"/>
      <c r="D34" s="45"/>
      <c r="E34" s="46"/>
      <c r="F34" s="46"/>
    </row>
    <row r="35" spans="1:6" x14ac:dyDescent="0.25">
      <c r="A35" s="16"/>
      <c r="B35" s="24"/>
      <c r="C35" s="44"/>
      <c r="D35" s="45"/>
      <c r="E35" s="46"/>
      <c r="F35" s="46"/>
    </row>
    <row r="36" spans="1:6" x14ac:dyDescent="0.25">
      <c r="A36" s="16"/>
      <c r="B36" s="24"/>
      <c r="C36" s="44"/>
      <c r="D36" s="45"/>
      <c r="E36" s="46"/>
      <c r="F36" s="46"/>
    </row>
    <row r="37" spans="1:6" x14ac:dyDescent="0.25">
      <c r="A37" s="16"/>
      <c r="B37" s="24"/>
      <c r="C37" s="44"/>
      <c r="D37" s="45"/>
      <c r="E37" s="46"/>
      <c r="F37" s="46"/>
    </row>
    <row r="38" spans="1:6" x14ac:dyDescent="0.25">
      <c r="A38" s="16"/>
      <c r="B38" s="24"/>
      <c r="C38" s="44"/>
      <c r="D38" s="45"/>
      <c r="E38" s="46"/>
      <c r="F38" s="46"/>
    </row>
    <row r="39" spans="1:6" x14ac:dyDescent="0.25">
      <c r="A39" s="16"/>
      <c r="B39" s="24"/>
      <c r="C39" s="44"/>
      <c r="D39" s="45"/>
      <c r="E39" s="46"/>
      <c r="F39" s="46"/>
    </row>
    <row r="40" spans="1:6" x14ac:dyDescent="0.25">
      <c r="A40" s="16"/>
      <c r="B40" s="24"/>
      <c r="C40" s="44"/>
      <c r="D40" s="45"/>
      <c r="E40" s="46"/>
      <c r="F40" s="46"/>
    </row>
    <row r="41" spans="1:6" x14ac:dyDescent="0.25">
      <c r="A41" s="16"/>
      <c r="B41" s="24"/>
      <c r="C41" s="44"/>
      <c r="D41" s="45"/>
      <c r="E41" s="46"/>
      <c r="F41" s="46"/>
    </row>
    <row r="42" spans="1:6" x14ac:dyDescent="0.25">
      <c r="A42" s="16"/>
      <c r="B42" s="24"/>
      <c r="C42" s="44"/>
      <c r="D42" s="45"/>
      <c r="E42" s="46"/>
      <c r="F42" s="46"/>
    </row>
    <row r="43" spans="1:6" x14ac:dyDescent="0.25">
      <c r="A43" s="48"/>
      <c r="B43" s="58"/>
      <c r="C43" s="72"/>
      <c r="D43" s="72"/>
      <c r="E43" s="96"/>
      <c r="F43" s="89"/>
    </row>
    <row r="44" spans="1:6" x14ac:dyDescent="0.25">
      <c r="A44" s="16"/>
      <c r="B44" s="122" t="s">
        <v>6</v>
      </c>
      <c r="C44" s="123"/>
      <c r="D44" s="123"/>
      <c r="E44" s="124"/>
      <c r="F44" s="43" t="str">
        <f>IF(SUM(F4:F42)&gt;0,SUM(F4:F42)," ")</f>
        <v xml:space="preserve"> </v>
      </c>
    </row>
    <row r="45" spans="1:6" x14ac:dyDescent="0.25">
      <c r="A45" s="49"/>
      <c r="B45" s="66"/>
      <c r="C45" s="76"/>
      <c r="D45" s="76"/>
      <c r="E45" s="97"/>
      <c r="F45" s="90"/>
    </row>
    <row r="46" spans="1:6" x14ac:dyDescent="0.25">
      <c r="C46" s="93" t="s">
        <v>170</v>
      </c>
    </row>
  </sheetData>
  <mergeCells count="1">
    <mergeCell ref="B44:E44"/>
  </mergeCells>
  <pageMargins left="0.70866141732283472" right="0.70866141732283472" top="0.82677165354330717" bottom="0.74803149606299213" header="0.31496062992125984" footer="0.31496062992125984"/>
  <pageSetup paperSize="9" fitToHeight="0" orientation="portrait" r:id="rId1"/>
  <headerFooter>
    <oddHeader xml:space="preserve">&amp;L&amp;8BAKWENA PLATINUM CORRIDOR CONCESSIONAIRE (PTY) LTD
CONTRACT NO: BPCC-N4-9-2021/RH-2
SECTION B  SEAL N4-12
</oddHeader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8"/>
  <sheetViews>
    <sheetView view="pageBreakPreview" topLeftCell="A34" zoomScaleNormal="100" zoomScaleSheetLayoutView="100" workbookViewId="0">
      <selection activeCell="A35" sqref="A35:XFD35"/>
    </sheetView>
  </sheetViews>
  <sheetFormatPr defaultRowHeight="15" x14ac:dyDescent="0.25"/>
  <cols>
    <col min="1" max="1" width="9.42578125" style="81" bestFit="1" customWidth="1"/>
    <col min="2" max="2" width="33.7109375" style="94" customWidth="1"/>
    <col min="3" max="3" width="8" style="80" customWidth="1"/>
    <col min="4" max="4" width="10.85546875" style="80" customWidth="1"/>
    <col min="5" max="5" width="10.85546875" style="92" customWidth="1"/>
    <col min="6" max="6" width="13.85546875" style="92" customWidth="1"/>
  </cols>
  <sheetData>
    <row r="1" spans="1:6" x14ac:dyDescent="0.25">
      <c r="A1" s="70"/>
      <c r="B1" s="58"/>
      <c r="C1" s="59"/>
      <c r="D1" s="77"/>
      <c r="E1" s="89"/>
      <c r="F1" s="89"/>
    </row>
    <row r="2" spans="1:6" x14ac:dyDescent="0.25">
      <c r="A2" s="73" t="s">
        <v>0</v>
      </c>
      <c r="B2" s="62" t="s">
        <v>1</v>
      </c>
      <c r="C2" s="44" t="s">
        <v>2</v>
      </c>
      <c r="D2" s="63" t="s">
        <v>3</v>
      </c>
      <c r="E2" s="82" t="s">
        <v>4</v>
      </c>
      <c r="F2" s="83" t="s">
        <v>5</v>
      </c>
    </row>
    <row r="3" spans="1:6" x14ac:dyDescent="0.25">
      <c r="A3" s="74"/>
      <c r="B3" s="66"/>
      <c r="C3" s="67"/>
      <c r="D3" s="56"/>
      <c r="E3" s="90"/>
      <c r="F3" s="90"/>
    </row>
    <row r="4" spans="1:6" x14ac:dyDescent="0.25">
      <c r="A4" s="73">
        <v>39</v>
      </c>
      <c r="B4" s="62" t="s">
        <v>118</v>
      </c>
      <c r="C4" s="44"/>
      <c r="D4" s="51"/>
      <c r="E4" s="46"/>
      <c r="F4" s="46"/>
    </row>
    <row r="5" spans="1:6" x14ac:dyDescent="0.25">
      <c r="A5" s="73"/>
      <c r="B5" s="62"/>
      <c r="C5" s="44"/>
      <c r="D5" s="51"/>
      <c r="E5" s="46"/>
      <c r="F5" s="46"/>
    </row>
    <row r="6" spans="1:6" ht="25.5" x14ac:dyDescent="0.25">
      <c r="A6" s="73">
        <v>39.01</v>
      </c>
      <c r="B6" s="62" t="s">
        <v>119</v>
      </c>
      <c r="C6" s="44"/>
      <c r="D6" s="51"/>
      <c r="E6" s="46"/>
      <c r="F6" s="46"/>
    </row>
    <row r="7" spans="1:6" x14ac:dyDescent="0.25">
      <c r="A7" s="73"/>
      <c r="B7" s="62"/>
      <c r="C7" s="44"/>
      <c r="D7" s="51"/>
      <c r="E7" s="86"/>
      <c r="F7" s="42" t="str">
        <f t="shared" ref="F7:F31" si="0">IF(E7="-","Rate Only",IF(E7="","",ROUND($D7*E7,2)))</f>
        <v/>
      </c>
    </row>
    <row r="8" spans="1:6" x14ac:dyDescent="0.25">
      <c r="A8" s="73"/>
      <c r="B8" s="62" t="s">
        <v>120</v>
      </c>
      <c r="C8" s="44"/>
      <c r="D8" s="51"/>
      <c r="E8" s="46"/>
      <c r="F8" s="42" t="str">
        <f t="shared" si="0"/>
        <v/>
      </c>
    </row>
    <row r="9" spans="1:6" x14ac:dyDescent="0.25">
      <c r="A9" s="73"/>
      <c r="B9" s="62"/>
      <c r="C9" s="44"/>
      <c r="D9" s="51"/>
      <c r="E9" s="86"/>
      <c r="F9" s="42" t="str">
        <f t="shared" si="0"/>
        <v/>
      </c>
    </row>
    <row r="10" spans="1:6" x14ac:dyDescent="0.25">
      <c r="A10" s="73"/>
      <c r="B10" s="62" t="s">
        <v>121</v>
      </c>
      <c r="C10" s="44" t="s">
        <v>108</v>
      </c>
      <c r="D10" s="51">
        <v>1500.0000000100001</v>
      </c>
      <c r="E10" s="46"/>
      <c r="F10" s="42" t="str">
        <f t="shared" si="0"/>
        <v/>
      </c>
    </row>
    <row r="11" spans="1:6" x14ac:dyDescent="0.25">
      <c r="A11" s="73"/>
      <c r="B11" s="62"/>
      <c r="C11" s="44"/>
      <c r="D11" s="51"/>
      <c r="E11" s="46"/>
      <c r="F11" s="42" t="str">
        <f t="shared" si="0"/>
        <v/>
      </c>
    </row>
    <row r="12" spans="1:6" ht="25.5" x14ac:dyDescent="0.25">
      <c r="A12" s="73">
        <v>39.020000000000003</v>
      </c>
      <c r="B12" s="62" t="s">
        <v>122</v>
      </c>
      <c r="C12" s="44"/>
      <c r="D12" s="51"/>
      <c r="E12" s="46"/>
      <c r="F12" s="42" t="str">
        <f t="shared" si="0"/>
        <v/>
      </c>
    </row>
    <row r="13" spans="1:6" x14ac:dyDescent="0.25">
      <c r="A13" s="73"/>
      <c r="B13" s="62"/>
      <c r="C13" s="44"/>
      <c r="D13" s="51"/>
      <c r="E13" s="46"/>
      <c r="F13" s="42" t="str">
        <f t="shared" si="0"/>
        <v/>
      </c>
    </row>
    <row r="14" spans="1:6" x14ac:dyDescent="0.25">
      <c r="A14" s="73"/>
      <c r="B14" s="62" t="s">
        <v>123</v>
      </c>
      <c r="C14" s="44" t="s">
        <v>124</v>
      </c>
      <c r="D14" s="51">
        <v>75</v>
      </c>
      <c r="E14" s="46"/>
      <c r="F14" s="42" t="str">
        <f t="shared" si="0"/>
        <v/>
      </c>
    </row>
    <row r="15" spans="1:6" x14ac:dyDescent="0.25">
      <c r="A15" s="73"/>
      <c r="B15" s="62"/>
      <c r="C15" s="44"/>
      <c r="D15" s="51"/>
      <c r="E15" s="46"/>
      <c r="F15" s="42" t="str">
        <f t="shared" si="0"/>
        <v/>
      </c>
    </row>
    <row r="16" spans="1:6" x14ac:dyDescent="0.25">
      <c r="A16" s="73"/>
      <c r="B16" s="62" t="s">
        <v>164</v>
      </c>
      <c r="C16" s="44" t="s">
        <v>124</v>
      </c>
      <c r="D16" s="51">
        <v>25</v>
      </c>
      <c r="E16" s="46"/>
      <c r="F16" s="42" t="str">
        <f t="shared" si="0"/>
        <v/>
      </c>
    </row>
    <row r="17" spans="1:6" x14ac:dyDescent="0.25">
      <c r="A17" s="73"/>
      <c r="B17" s="62"/>
      <c r="C17" s="44"/>
      <c r="D17" s="51"/>
      <c r="E17" s="46"/>
      <c r="F17" s="42" t="str">
        <f t="shared" si="0"/>
        <v/>
      </c>
    </row>
    <row r="18" spans="1:6" ht="25.5" x14ac:dyDescent="0.25">
      <c r="A18" s="73">
        <v>39.04</v>
      </c>
      <c r="B18" s="62" t="s">
        <v>125</v>
      </c>
      <c r="C18" s="44" t="s">
        <v>108</v>
      </c>
      <c r="D18" s="51">
        <v>1500.0000000100001</v>
      </c>
      <c r="E18" s="46"/>
      <c r="F18" s="42" t="str">
        <f t="shared" si="0"/>
        <v/>
      </c>
    </row>
    <row r="19" spans="1:6" x14ac:dyDescent="0.25">
      <c r="A19" s="73"/>
      <c r="B19" s="62"/>
      <c r="C19" s="44"/>
      <c r="D19" s="51"/>
      <c r="E19" s="46"/>
      <c r="F19" s="42" t="str">
        <f t="shared" si="0"/>
        <v/>
      </c>
    </row>
    <row r="20" spans="1:6" x14ac:dyDescent="0.25">
      <c r="A20" s="73"/>
      <c r="B20" s="62"/>
      <c r="C20" s="44"/>
      <c r="D20" s="51"/>
      <c r="E20" s="46"/>
      <c r="F20" s="42" t="str">
        <f t="shared" si="0"/>
        <v/>
      </c>
    </row>
    <row r="21" spans="1:6" x14ac:dyDescent="0.25">
      <c r="A21" s="73"/>
      <c r="B21" s="62"/>
      <c r="C21" s="44"/>
      <c r="D21" s="51"/>
      <c r="E21" s="46"/>
      <c r="F21" s="42" t="str">
        <f t="shared" si="0"/>
        <v/>
      </c>
    </row>
    <row r="22" spans="1:6" x14ac:dyDescent="0.25">
      <c r="A22" s="73"/>
      <c r="B22" s="62"/>
      <c r="C22" s="44"/>
      <c r="D22" s="51"/>
      <c r="E22" s="46"/>
      <c r="F22" s="42" t="str">
        <f t="shared" si="0"/>
        <v/>
      </c>
    </row>
    <row r="23" spans="1:6" x14ac:dyDescent="0.25">
      <c r="A23" s="73"/>
      <c r="B23" s="62"/>
      <c r="C23" s="44"/>
      <c r="D23" s="51"/>
      <c r="E23" s="46"/>
      <c r="F23" s="42" t="str">
        <f t="shared" si="0"/>
        <v/>
      </c>
    </row>
    <row r="24" spans="1:6" x14ac:dyDescent="0.25">
      <c r="A24" s="73"/>
      <c r="B24" s="62"/>
      <c r="C24" s="44"/>
      <c r="D24" s="51"/>
      <c r="E24" s="46"/>
      <c r="F24" s="42" t="str">
        <f t="shared" si="0"/>
        <v/>
      </c>
    </row>
    <row r="25" spans="1:6" x14ac:dyDescent="0.25">
      <c r="A25" s="73"/>
      <c r="B25" s="62"/>
      <c r="C25" s="44"/>
      <c r="D25" s="51"/>
      <c r="E25" s="46"/>
      <c r="F25" s="42" t="str">
        <f t="shared" si="0"/>
        <v/>
      </c>
    </row>
    <row r="26" spans="1:6" x14ac:dyDescent="0.25">
      <c r="A26" s="73"/>
      <c r="B26" s="62"/>
      <c r="C26" s="44"/>
      <c r="D26" s="51"/>
      <c r="E26" s="46"/>
      <c r="F26" s="42" t="str">
        <f t="shared" si="0"/>
        <v/>
      </c>
    </row>
    <row r="27" spans="1:6" x14ac:dyDescent="0.25">
      <c r="A27" s="73"/>
      <c r="B27" s="62"/>
      <c r="C27" s="44"/>
      <c r="D27" s="51"/>
      <c r="E27" s="46"/>
      <c r="F27" s="42" t="str">
        <f t="shared" si="0"/>
        <v/>
      </c>
    </row>
    <row r="28" spans="1:6" x14ac:dyDescent="0.25">
      <c r="A28" s="73"/>
      <c r="B28" s="62"/>
      <c r="C28" s="44"/>
      <c r="D28" s="51"/>
      <c r="E28" s="46"/>
      <c r="F28" s="42" t="str">
        <f t="shared" si="0"/>
        <v/>
      </c>
    </row>
    <row r="29" spans="1:6" x14ac:dyDescent="0.25">
      <c r="A29" s="73"/>
      <c r="B29" s="62"/>
      <c r="C29" s="44"/>
      <c r="D29" s="51"/>
      <c r="E29" s="46"/>
      <c r="F29" s="42" t="str">
        <f t="shared" si="0"/>
        <v/>
      </c>
    </row>
    <row r="30" spans="1:6" x14ac:dyDescent="0.25">
      <c r="A30" s="73"/>
      <c r="B30" s="62"/>
      <c r="C30" s="44"/>
      <c r="D30" s="51"/>
      <c r="E30" s="46"/>
      <c r="F30" s="42" t="str">
        <f t="shared" si="0"/>
        <v/>
      </c>
    </row>
    <row r="31" spans="1:6" x14ac:dyDescent="0.25">
      <c r="A31" s="73"/>
      <c r="B31" s="62"/>
      <c r="C31" s="44"/>
      <c r="D31" s="51"/>
      <c r="E31" s="46"/>
      <c r="F31" s="42" t="str">
        <f t="shared" si="0"/>
        <v/>
      </c>
    </row>
    <row r="32" spans="1:6" x14ac:dyDescent="0.25">
      <c r="A32" s="73"/>
      <c r="B32" s="62"/>
      <c r="C32" s="44"/>
      <c r="D32" s="51"/>
      <c r="E32" s="46"/>
      <c r="F32" s="46"/>
    </row>
    <row r="33" spans="1:6" x14ac:dyDescent="0.25">
      <c r="A33" s="73"/>
      <c r="B33" s="62"/>
      <c r="C33" s="44"/>
      <c r="D33" s="51"/>
      <c r="E33" s="46"/>
      <c r="F33" s="46"/>
    </row>
    <row r="34" spans="1:6" x14ac:dyDescent="0.25">
      <c r="A34" s="73"/>
      <c r="B34" s="62"/>
      <c r="C34" s="44"/>
      <c r="D34" s="51"/>
      <c r="E34" s="46"/>
      <c r="F34" s="46"/>
    </row>
    <row r="35" spans="1:6" x14ac:dyDescent="0.25">
      <c r="A35" s="73"/>
      <c r="B35" s="62"/>
      <c r="C35" s="44"/>
      <c r="D35" s="51"/>
      <c r="E35" s="46"/>
      <c r="F35" s="46"/>
    </row>
    <row r="36" spans="1:6" x14ac:dyDescent="0.25">
      <c r="A36" s="73"/>
      <c r="B36" s="62"/>
      <c r="C36" s="44"/>
      <c r="D36" s="51"/>
      <c r="E36" s="46"/>
      <c r="F36" s="46"/>
    </row>
    <row r="37" spans="1:6" x14ac:dyDescent="0.25">
      <c r="A37" s="73"/>
      <c r="B37" s="62"/>
      <c r="C37" s="44"/>
      <c r="D37" s="51"/>
      <c r="E37" s="46"/>
      <c r="F37" s="46"/>
    </row>
    <row r="38" spans="1:6" x14ac:dyDescent="0.25">
      <c r="A38" s="73"/>
      <c r="B38" s="62"/>
      <c r="C38" s="44"/>
      <c r="D38" s="51"/>
      <c r="E38" s="46"/>
      <c r="F38" s="46"/>
    </row>
    <row r="39" spans="1:6" x14ac:dyDescent="0.25">
      <c r="A39" s="73"/>
      <c r="B39" s="62"/>
      <c r="C39" s="44"/>
      <c r="D39" s="51"/>
      <c r="E39" s="46"/>
      <c r="F39" s="46"/>
    </row>
    <row r="40" spans="1:6" x14ac:dyDescent="0.25">
      <c r="A40" s="73"/>
      <c r="B40" s="62"/>
      <c r="C40" s="44"/>
      <c r="D40" s="51"/>
      <c r="E40" s="46"/>
      <c r="F40" s="46"/>
    </row>
    <row r="41" spans="1:6" x14ac:dyDescent="0.25">
      <c r="A41" s="73"/>
      <c r="B41" s="62"/>
      <c r="C41" s="44"/>
      <c r="D41" s="51"/>
      <c r="E41" s="46"/>
      <c r="F41" s="46"/>
    </row>
    <row r="42" spans="1:6" x14ac:dyDescent="0.25">
      <c r="A42" s="73"/>
      <c r="B42" s="62"/>
      <c r="C42" s="44"/>
      <c r="D42" s="51"/>
      <c r="E42" s="46"/>
      <c r="F42" s="46"/>
    </row>
    <row r="43" spans="1:6" x14ac:dyDescent="0.25">
      <c r="A43" s="73"/>
      <c r="B43" s="62"/>
      <c r="C43" s="44"/>
      <c r="D43" s="51"/>
      <c r="E43" s="46"/>
      <c r="F43" s="46"/>
    </row>
    <row r="44" spans="1:6" x14ac:dyDescent="0.25">
      <c r="A44" s="73"/>
      <c r="B44" s="62"/>
      <c r="C44" s="44"/>
      <c r="D44" s="51"/>
      <c r="E44" s="46"/>
      <c r="F44" s="46"/>
    </row>
    <row r="45" spans="1:6" x14ac:dyDescent="0.25">
      <c r="A45" s="70"/>
      <c r="B45" s="58"/>
      <c r="C45" s="72"/>
      <c r="D45" s="72"/>
      <c r="E45" s="96"/>
      <c r="F45" s="89"/>
    </row>
    <row r="46" spans="1:6" x14ac:dyDescent="0.25">
      <c r="A46" s="73"/>
      <c r="B46" s="122" t="s">
        <v>6</v>
      </c>
      <c r="C46" s="123"/>
      <c r="D46" s="123"/>
      <c r="E46" s="124"/>
      <c r="F46" s="43" t="str">
        <f>IF(SUM(F4:F44)&gt;0,SUM(F4:F44)," ")</f>
        <v xml:space="preserve"> </v>
      </c>
    </row>
    <row r="47" spans="1:6" x14ac:dyDescent="0.25">
      <c r="A47" s="74"/>
      <c r="B47" s="66"/>
      <c r="C47" s="76"/>
      <c r="D47" s="76"/>
      <c r="E47" s="97"/>
      <c r="F47" s="90"/>
    </row>
    <row r="48" spans="1:6" x14ac:dyDescent="0.25">
      <c r="C48" s="93" t="s">
        <v>171</v>
      </c>
    </row>
  </sheetData>
  <mergeCells count="1">
    <mergeCell ref="B46:E46"/>
  </mergeCells>
  <pageMargins left="0.70866141732283472" right="0.70866141732283472" top="0.82677165354330717" bottom="0.74803149606299213" header="0.31496062992125984" footer="0.31496062992125984"/>
  <pageSetup paperSize="9" fitToHeight="0" orientation="portrait" r:id="rId1"/>
  <headerFooter>
    <oddHeader xml:space="preserve">&amp;L&amp;8BAKWENA PLATINUM CORRIDOR CONCESSIONAIRE (PTY) LTD
CONTRACT NO: BPCC-N4-9-2021/RH-2
SECTION B  SEAL N4-12
</oddHeader>
    <oddFooter>&amp;R&amp;8&amp;Z&amp;F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7"/>
  <sheetViews>
    <sheetView tabSelected="1" view="pageBreakPreview" topLeftCell="A28" zoomScaleNormal="100" zoomScaleSheetLayoutView="100" zoomScalePageLayoutView="145" workbookViewId="0">
      <selection activeCell="B35" sqref="B35"/>
    </sheetView>
  </sheetViews>
  <sheetFormatPr defaultRowHeight="15" x14ac:dyDescent="0.25"/>
  <cols>
    <col min="1" max="1" width="9.140625" style="81"/>
    <col min="2" max="2" width="33.7109375" style="94" customWidth="1"/>
    <col min="3" max="3" width="8.140625" style="80" customWidth="1"/>
    <col min="4" max="4" width="10.7109375" style="80" customWidth="1"/>
    <col min="5" max="5" width="12.7109375" style="92" bestFit="1" customWidth="1"/>
    <col min="6" max="6" width="14.85546875" style="87" bestFit="1" customWidth="1"/>
    <col min="11" max="11" width="9.140625" customWidth="1"/>
  </cols>
  <sheetData>
    <row r="1" spans="1:6" x14ac:dyDescent="0.25">
      <c r="A1" s="70"/>
      <c r="B1" s="58"/>
      <c r="C1" s="59"/>
      <c r="D1" s="77"/>
      <c r="E1" s="89"/>
      <c r="F1" s="84"/>
    </row>
    <row r="2" spans="1:6" x14ac:dyDescent="0.25">
      <c r="A2" s="73" t="s">
        <v>0</v>
      </c>
      <c r="B2" s="62" t="s">
        <v>1</v>
      </c>
      <c r="C2" s="44" t="s">
        <v>2</v>
      </c>
      <c r="D2" s="63" t="s">
        <v>3</v>
      </c>
      <c r="E2" s="82" t="s">
        <v>4</v>
      </c>
      <c r="F2" s="43" t="s">
        <v>5</v>
      </c>
    </row>
    <row r="3" spans="1:6" x14ac:dyDescent="0.25">
      <c r="A3" s="74"/>
      <c r="B3" s="66"/>
      <c r="C3" s="67"/>
      <c r="D3" s="56"/>
      <c r="E3" s="90"/>
      <c r="F3" s="85"/>
    </row>
    <row r="4" spans="1:6" x14ac:dyDescent="0.25">
      <c r="A4" s="128" t="s">
        <v>99</v>
      </c>
      <c r="B4" s="78" t="s">
        <v>68</v>
      </c>
      <c r="C4" s="72"/>
      <c r="D4" s="77"/>
      <c r="E4" s="60"/>
      <c r="F4" s="84"/>
    </row>
    <row r="5" spans="1:6" x14ac:dyDescent="0.25">
      <c r="A5" s="129"/>
      <c r="B5" s="79"/>
      <c r="C5" s="93"/>
      <c r="D5" s="51"/>
      <c r="E5" s="45"/>
      <c r="F5" s="43"/>
    </row>
    <row r="6" spans="1:6" x14ac:dyDescent="0.25">
      <c r="A6" s="130">
        <v>42.04</v>
      </c>
      <c r="B6" s="99" t="s">
        <v>101</v>
      </c>
      <c r="C6" s="98" t="s">
        <v>102</v>
      </c>
      <c r="D6" s="109">
        <v>1000</v>
      </c>
      <c r="E6" s="45"/>
      <c r="F6" s="86" t="str">
        <f>IF(E6="-","Rate Only",IF(E6="","",ROUND(#REF!*E6,2)))</f>
        <v/>
      </c>
    </row>
    <row r="7" spans="1:6" x14ac:dyDescent="0.25">
      <c r="A7" s="131"/>
      <c r="B7" s="99"/>
      <c r="C7" s="98"/>
      <c r="D7" s="63"/>
      <c r="E7" s="45"/>
      <c r="F7" s="86"/>
    </row>
    <row r="8" spans="1:6" ht="12" customHeight="1" x14ac:dyDescent="0.25">
      <c r="A8" s="131" t="s">
        <v>103</v>
      </c>
      <c r="B8" s="99" t="s">
        <v>69</v>
      </c>
      <c r="C8" s="98" t="s">
        <v>104</v>
      </c>
      <c r="D8" s="63"/>
      <c r="E8" s="45"/>
      <c r="F8" s="86" t="str">
        <f>IF(E8="-","Rate Only",IF(E8="","",ROUND(#REF!*E8,2)))</f>
        <v/>
      </c>
    </row>
    <row r="9" spans="1:6" ht="12" customHeight="1" x14ac:dyDescent="0.25">
      <c r="A9" s="131"/>
      <c r="B9" s="99"/>
      <c r="C9" s="98"/>
      <c r="D9" s="63"/>
      <c r="E9" s="45"/>
      <c r="F9" s="86" t="str">
        <f>IF(E9="-","Rate Only",IF(E9="","",ROUND(#REF!*E9,2)))</f>
        <v/>
      </c>
    </row>
    <row r="10" spans="1:6" ht="12" customHeight="1" x14ac:dyDescent="0.25">
      <c r="A10" s="131" t="s">
        <v>104</v>
      </c>
      <c r="B10" s="99" t="s">
        <v>98</v>
      </c>
      <c r="C10" s="93" t="s">
        <v>126</v>
      </c>
      <c r="D10" s="63">
        <v>5</v>
      </c>
      <c r="E10" s="45"/>
      <c r="F10" s="86" t="str">
        <f>IF(E10="-","Rate Only",IF(E10="","",ROUND(#REF!*E10,2)))</f>
        <v/>
      </c>
    </row>
    <row r="11" spans="1:6" ht="12" customHeight="1" x14ac:dyDescent="0.25">
      <c r="A11" s="131"/>
      <c r="B11" s="99"/>
      <c r="C11" s="98"/>
      <c r="D11" s="63"/>
      <c r="E11" s="45"/>
      <c r="F11" s="86" t="str">
        <f>IF(E11="-","Rate Only",IF(E11="","",ROUND(#REF!*E11,2)))</f>
        <v/>
      </c>
    </row>
    <row r="12" spans="1:6" ht="16.5" customHeight="1" x14ac:dyDescent="0.25">
      <c r="A12" s="131" t="s">
        <v>104</v>
      </c>
      <c r="B12" s="99" t="s">
        <v>87</v>
      </c>
      <c r="C12" s="93" t="s">
        <v>126</v>
      </c>
      <c r="D12" s="111">
        <v>5</v>
      </c>
      <c r="E12" s="114"/>
      <c r="F12" s="86" t="str">
        <f>IF(E12="-","Rate Only",IF(E12="","",ROUND(#REF!*E12,2)))</f>
        <v/>
      </c>
    </row>
    <row r="13" spans="1:6" x14ac:dyDescent="0.25">
      <c r="A13" s="131"/>
      <c r="B13" s="99"/>
      <c r="C13" s="98"/>
      <c r="D13" s="63"/>
      <c r="E13" s="115"/>
      <c r="F13" s="86" t="str">
        <f>IF(E13="-","Rate Only",IF(E13="","",ROUND(#REF!*E13,2)))</f>
        <v/>
      </c>
    </row>
    <row r="14" spans="1:6" x14ac:dyDescent="0.25">
      <c r="A14" s="131" t="s">
        <v>105</v>
      </c>
      <c r="B14" s="99" t="s">
        <v>106</v>
      </c>
      <c r="C14" s="98" t="s">
        <v>104</v>
      </c>
      <c r="D14" s="63"/>
      <c r="E14" s="86"/>
      <c r="F14" s="86" t="str">
        <f t="shared" ref="F14:F28" si="0">IF(E14="-","Rate Only",IF(E14="","",ROUND($D6*E14,2)))</f>
        <v/>
      </c>
    </row>
    <row r="15" spans="1:6" x14ac:dyDescent="0.25">
      <c r="A15" s="131"/>
      <c r="B15" s="99"/>
      <c r="C15" s="98"/>
      <c r="D15" s="63"/>
      <c r="E15" s="110"/>
      <c r="F15" s="86" t="str">
        <f t="shared" si="0"/>
        <v/>
      </c>
    </row>
    <row r="16" spans="1:6" x14ac:dyDescent="0.25">
      <c r="A16" s="131" t="s">
        <v>104</v>
      </c>
      <c r="B16" s="99" t="s">
        <v>107</v>
      </c>
      <c r="C16" s="93" t="s">
        <v>126</v>
      </c>
      <c r="D16" s="63">
        <v>10</v>
      </c>
      <c r="E16" s="110"/>
      <c r="F16" s="86" t="str">
        <f t="shared" si="0"/>
        <v/>
      </c>
    </row>
    <row r="17" spans="1:6" x14ac:dyDescent="0.25">
      <c r="A17" s="131"/>
      <c r="B17" s="99"/>
      <c r="C17" s="98"/>
      <c r="D17" s="63"/>
      <c r="E17" s="110"/>
      <c r="F17" s="86" t="str">
        <f t="shared" si="0"/>
        <v/>
      </c>
    </row>
    <row r="18" spans="1:6" x14ac:dyDescent="0.25">
      <c r="A18" s="131" t="s">
        <v>104</v>
      </c>
      <c r="B18" s="99" t="s">
        <v>88</v>
      </c>
      <c r="C18" s="93" t="s">
        <v>126</v>
      </c>
      <c r="D18" s="111">
        <v>2</v>
      </c>
      <c r="E18" s="86"/>
      <c r="F18" s="86" t="str">
        <f t="shared" si="0"/>
        <v/>
      </c>
    </row>
    <row r="19" spans="1:6" x14ac:dyDescent="0.25">
      <c r="A19" s="131"/>
      <c r="B19" s="99"/>
      <c r="C19" s="98"/>
      <c r="D19" s="63"/>
      <c r="E19" s="110"/>
      <c r="F19" s="86" t="str">
        <f t="shared" si="0"/>
        <v/>
      </c>
    </row>
    <row r="20" spans="1:6" x14ac:dyDescent="0.25">
      <c r="A20" s="131" t="s">
        <v>109</v>
      </c>
      <c r="B20" s="99" t="s">
        <v>110</v>
      </c>
      <c r="C20" s="112"/>
      <c r="D20" s="111"/>
      <c r="E20" s="86"/>
      <c r="F20" s="86" t="str">
        <f t="shared" si="0"/>
        <v/>
      </c>
    </row>
    <row r="21" spans="1:6" x14ac:dyDescent="0.25">
      <c r="A21" s="131"/>
      <c r="B21" s="99"/>
      <c r="C21" s="98"/>
      <c r="D21" s="111"/>
      <c r="E21" s="110"/>
      <c r="F21" s="86" t="str">
        <f t="shared" si="0"/>
        <v/>
      </c>
    </row>
    <row r="22" spans="1:6" x14ac:dyDescent="0.25">
      <c r="A22" s="131"/>
      <c r="B22" s="99" t="s">
        <v>111</v>
      </c>
      <c r="C22" s="98" t="s">
        <v>112</v>
      </c>
      <c r="D22" s="111">
        <v>50</v>
      </c>
      <c r="E22" s="110"/>
      <c r="F22" s="86" t="str">
        <f t="shared" si="0"/>
        <v/>
      </c>
    </row>
    <row r="23" spans="1:6" x14ac:dyDescent="0.25">
      <c r="A23" s="132"/>
      <c r="B23" s="79"/>
      <c r="C23" s="51"/>
      <c r="D23" s="51"/>
      <c r="E23" s="121"/>
      <c r="F23" s="86" t="str">
        <f t="shared" si="0"/>
        <v/>
      </c>
    </row>
    <row r="24" spans="1:6" ht="51" x14ac:dyDescent="0.25">
      <c r="A24" s="132" t="s">
        <v>181</v>
      </c>
      <c r="B24" s="79" t="s">
        <v>182</v>
      </c>
      <c r="C24" s="51"/>
      <c r="D24" s="51"/>
      <c r="E24" s="86"/>
      <c r="F24" s="86" t="str">
        <f t="shared" si="0"/>
        <v/>
      </c>
    </row>
    <row r="25" spans="1:6" x14ac:dyDescent="0.25">
      <c r="A25" s="119"/>
      <c r="B25" s="79"/>
      <c r="C25" s="51"/>
      <c r="D25" s="51"/>
      <c r="E25" s="121"/>
      <c r="F25" s="86" t="str">
        <f t="shared" si="0"/>
        <v/>
      </c>
    </row>
    <row r="26" spans="1:6" ht="51" x14ac:dyDescent="0.25">
      <c r="A26" s="119"/>
      <c r="B26" s="79" t="s">
        <v>183</v>
      </c>
      <c r="C26" s="51"/>
      <c r="D26" s="51"/>
      <c r="E26" s="86"/>
      <c r="F26" s="86" t="str">
        <f t="shared" si="0"/>
        <v/>
      </c>
    </row>
    <row r="27" spans="1:6" x14ac:dyDescent="0.25">
      <c r="A27" s="119"/>
      <c r="B27" s="79"/>
      <c r="C27" s="51"/>
      <c r="D27" s="51"/>
      <c r="E27" s="121"/>
      <c r="F27" s="86" t="str">
        <f t="shared" si="0"/>
        <v/>
      </c>
    </row>
    <row r="28" spans="1:6" x14ac:dyDescent="0.25">
      <c r="A28" s="119"/>
      <c r="B28" s="79" t="s">
        <v>184</v>
      </c>
      <c r="C28" s="51" t="s">
        <v>185</v>
      </c>
      <c r="D28" s="51">
        <v>240</v>
      </c>
      <c r="E28" s="121"/>
      <c r="F28" s="86" t="str">
        <f t="shared" si="0"/>
        <v/>
      </c>
    </row>
    <row r="29" spans="1:6" x14ac:dyDescent="0.25">
      <c r="A29" s="63"/>
      <c r="B29" s="108"/>
      <c r="C29" s="63"/>
      <c r="D29" s="120"/>
      <c r="E29" s="86"/>
      <c r="F29" s="86" t="str">
        <f t="shared" ref="F29" si="1">IF(E29="-","Rate Only",IF(E29="","",ROUND($D29*E29,2)))</f>
        <v/>
      </c>
    </row>
    <row r="30" spans="1:6" x14ac:dyDescent="0.25">
      <c r="A30" s="106" t="s">
        <v>113</v>
      </c>
      <c r="B30" s="99" t="s">
        <v>143</v>
      </c>
      <c r="C30" s="98" t="s">
        <v>7</v>
      </c>
      <c r="D30" s="111"/>
      <c r="E30" s="110">
        <v>10000</v>
      </c>
      <c r="F30" s="86">
        <f>+E30</f>
        <v>10000</v>
      </c>
    </row>
    <row r="31" spans="1:6" x14ac:dyDescent="0.25">
      <c r="A31" s="63"/>
      <c r="B31" s="99"/>
      <c r="C31" s="63"/>
      <c r="D31" s="111"/>
      <c r="E31" s="110"/>
      <c r="F31" s="133"/>
    </row>
    <row r="32" spans="1:6" x14ac:dyDescent="0.25">
      <c r="A32" s="63"/>
      <c r="B32" s="99"/>
      <c r="C32" s="63"/>
      <c r="D32" s="111"/>
      <c r="E32" s="110"/>
      <c r="F32" s="133"/>
    </row>
    <row r="33" spans="1:6" x14ac:dyDescent="0.25">
      <c r="A33" s="63"/>
      <c r="B33" s="99"/>
      <c r="C33" s="63"/>
      <c r="D33" s="111"/>
      <c r="E33" s="110"/>
      <c r="F33" s="133"/>
    </row>
    <row r="34" spans="1:6" x14ac:dyDescent="0.25">
      <c r="A34" s="63"/>
      <c r="B34" s="99"/>
      <c r="C34" s="63"/>
      <c r="D34" s="111"/>
      <c r="E34" s="110"/>
      <c r="F34" s="133"/>
    </row>
    <row r="35" spans="1:6" x14ac:dyDescent="0.25">
      <c r="A35" s="63"/>
      <c r="B35" s="99"/>
      <c r="C35" s="63"/>
      <c r="D35" s="111"/>
      <c r="E35" s="110"/>
      <c r="F35" s="133"/>
    </row>
    <row r="36" spans="1:6" x14ac:dyDescent="0.25">
      <c r="A36" s="63"/>
      <c r="B36" s="99"/>
      <c r="C36" s="63"/>
      <c r="D36" s="111"/>
      <c r="E36" s="110"/>
      <c r="F36" s="133"/>
    </row>
    <row r="37" spans="1:6" x14ac:dyDescent="0.25">
      <c r="A37" s="63"/>
      <c r="B37" s="99"/>
      <c r="C37" s="63"/>
      <c r="D37" s="111"/>
      <c r="E37" s="110"/>
      <c r="F37" s="133"/>
    </row>
    <row r="38" spans="1:6" x14ac:dyDescent="0.25">
      <c r="A38" s="63"/>
      <c r="B38" s="99"/>
      <c r="C38" s="63"/>
      <c r="D38" s="111"/>
      <c r="E38" s="110"/>
      <c r="F38" s="133"/>
    </row>
    <row r="39" spans="1:6" x14ac:dyDescent="0.25">
      <c r="A39" s="63"/>
      <c r="B39" s="99"/>
      <c r="C39" s="63"/>
      <c r="D39" s="111"/>
      <c r="E39" s="110"/>
      <c r="F39" s="133"/>
    </row>
    <row r="40" spans="1:6" x14ac:dyDescent="0.25">
      <c r="A40" s="63"/>
      <c r="B40" s="99"/>
      <c r="C40" s="63"/>
      <c r="D40" s="111"/>
      <c r="E40" s="110"/>
      <c r="F40" s="133"/>
    </row>
    <row r="41" spans="1:6" x14ac:dyDescent="0.25">
      <c r="A41" s="63"/>
      <c r="B41" s="99"/>
      <c r="C41" s="63"/>
      <c r="D41" s="111"/>
      <c r="E41" s="110"/>
      <c r="F41" s="133"/>
    </row>
    <row r="42" spans="1:6" x14ac:dyDescent="0.25">
      <c r="A42" s="63"/>
      <c r="B42" s="99"/>
      <c r="C42" s="63"/>
      <c r="D42" s="111"/>
      <c r="E42" s="110"/>
      <c r="F42" s="133"/>
    </row>
    <row r="43" spans="1:6" x14ac:dyDescent="0.25">
      <c r="A43" s="134"/>
      <c r="B43" s="135"/>
      <c r="C43" s="56"/>
      <c r="D43" s="56"/>
      <c r="E43" s="68"/>
      <c r="F43" s="136"/>
    </row>
    <row r="44" spans="1:6" x14ac:dyDescent="0.25">
      <c r="A44" s="70"/>
      <c r="B44" s="58"/>
      <c r="C44" s="72"/>
      <c r="D44" s="72"/>
      <c r="E44" s="96"/>
      <c r="F44" s="84"/>
    </row>
    <row r="45" spans="1:6" x14ac:dyDescent="0.25">
      <c r="A45" s="73"/>
      <c r="B45" s="122" t="s">
        <v>6</v>
      </c>
      <c r="C45" s="123"/>
      <c r="D45" s="123"/>
      <c r="E45" s="124"/>
      <c r="F45" s="43">
        <f>IF(SUM(F4:F43)&gt;0,SUM(F4:F43)," ")</f>
        <v>10000</v>
      </c>
    </row>
    <row r="46" spans="1:6" x14ac:dyDescent="0.25">
      <c r="A46" s="74"/>
      <c r="B46" s="66"/>
      <c r="C46" s="76"/>
      <c r="D46" s="76"/>
      <c r="E46" s="97"/>
      <c r="F46" s="85"/>
    </row>
    <row r="47" spans="1:6" x14ac:dyDescent="0.25">
      <c r="C47" s="93" t="s">
        <v>172</v>
      </c>
    </row>
  </sheetData>
  <mergeCells count="1">
    <mergeCell ref="B45:E45"/>
  </mergeCells>
  <pageMargins left="0.70866141732283472" right="0.70866141732283472" top="0.82677165354330717" bottom="0.74803149606299213" header="0.31496062992125984" footer="0.31496062992125984"/>
  <pageSetup paperSize="9" scale="97" fitToHeight="0" orientation="portrait" r:id="rId1"/>
  <headerFooter>
    <oddHeader xml:space="preserve">&amp;L&amp;8BAKWENA PLATINUM CORRIDOR CONCESSIONAIRE (PTY) LTD
CONTRACT NO: BPCC-N4-9-2021/RH-2
SECTION B  SEAL N4-12
</oddHeader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53"/>
  <sheetViews>
    <sheetView view="pageBreakPreview" zoomScaleNormal="100" zoomScaleSheetLayoutView="100" zoomScalePageLayoutView="145" workbookViewId="0">
      <selection activeCell="A46" sqref="A46:XFD46"/>
    </sheetView>
  </sheetViews>
  <sheetFormatPr defaultRowHeight="15" x14ac:dyDescent="0.25"/>
  <cols>
    <col min="1" max="1" width="9.140625" style="22"/>
    <col min="2" max="2" width="41.140625" style="9" bestFit="1" customWidth="1"/>
    <col min="3" max="3" width="8" style="22" customWidth="1"/>
    <col min="4" max="5" width="10.85546875" style="22" customWidth="1"/>
    <col min="6" max="6" width="13.28515625" style="9" customWidth="1"/>
  </cols>
  <sheetData>
    <row r="1" spans="1:6" x14ac:dyDescent="0.25">
      <c r="A1" s="20"/>
      <c r="B1" s="1"/>
      <c r="C1" s="20"/>
      <c r="D1" s="31"/>
      <c r="E1" s="39"/>
      <c r="F1" s="3"/>
    </row>
    <row r="2" spans="1:6" x14ac:dyDescent="0.25">
      <c r="A2" s="12" t="s">
        <v>0</v>
      </c>
      <c r="B2" s="4" t="s">
        <v>1</v>
      </c>
      <c r="C2" s="12" t="s">
        <v>2</v>
      </c>
      <c r="D2" s="13" t="s">
        <v>3</v>
      </c>
      <c r="E2" s="11" t="s">
        <v>4</v>
      </c>
      <c r="F2" s="10" t="s">
        <v>5</v>
      </c>
    </row>
    <row r="3" spans="1:6" x14ac:dyDescent="0.25">
      <c r="A3" s="21"/>
      <c r="B3" s="6"/>
      <c r="C3" s="21"/>
      <c r="D3" s="33"/>
      <c r="E3" s="40"/>
      <c r="F3" s="8"/>
    </row>
    <row r="4" spans="1:6" x14ac:dyDescent="0.25">
      <c r="A4" s="12" t="s">
        <v>127</v>
      </c>
      <c r="B4" s="24" t="s">
        <v>128</v>
      </c>
      <c r="C4" s="12"/>
      <c r="D4" s="32"/>
      <c r="E4" s="10"/>
      <c r="F4" s="5"/>
    </row>
    <row r="5" spans="1:6" x14ac:dyDescent="0.25">
      <c r="A5" s="12"/>
      <c r="B5" s="4"/>
      <c r="C5" s="12"/>
      <c r="D5" s="32"/>
      <c r="E5" s="10"/>
      <c r="F5" s="5"/>
    </row>
    <row r="6" spans="1:6" x14ac:dyDescent="0.25">
      <c r="A6" s="12" t="s">
        <v>129</v>
      </c>
      <c r="B6" s="4" t="s">
        <v>130</v>
      </c>
      <c r="C6" s="12"/>
      <c r="D6" s="32"/>
      <c r="E6" s="10"/>
      <c r="F6" s="5"/>
    </row>
    <row r="7" spans="1:6" x14ac:dyDescent="0.25">
      <c r="A7" s="12"/>
      <c r="B7" s="100"/>
      <c r="C7" s="101"/>
      <c r="D7" s="13"/>
      <c r="E7" s="11"/>
      <c r="F7" s="102"/>
    </row>
    <row r="8" spans="1:6" x14ac:dyDescent="0.25">
      <c r="A8" s="12"/>
      <c r="B8" s="100" t="s">
        <v>131</v>
      </c>
      <c r="C8" s="44" t="s">
        <v>108</v>
      </c>
      <c r="D8" s="13">
        <v>150000</v>
      </c>
      <c r="E8" s="103"/>
      <c r="F8" s="42" t="str">
        <f t="shared" ref="F8:F43" si="0">IF(E8="-","Rate Only",IF(E8="","",ROUND($D8*E8,2)))</f>
        <v/>
      </c>
    </row>
    <row r="9" spans="1:6" x14ac:dyDescent="0.25">
      <c r="A9" s="12"/>
      <c r="B9" s="100"/>
      <c r="C9" s="101"/>
      <c r="D9" s="13"/>
      <c r="E9" s="11"/>
      <c r="F9" s="42" t="str">
        <f>IF(E9="-","Rate Only",IF(E9="","",ROUND($D9*E9,2)))</f>
        <v/>
      </c>
    </row>
    <row r="10" spans="1:6" x14ac:dyDescent="0.25">
      <c r="A10" s="12" t="s">
        <v>132</v>
      </c>
      <c r="B10" s="4" t="s">
        <v>42</v>
      </c>
      <c r="C10" s="12"/>
      <c r="D10" s="32"/>
      <c r="E10" s="10"/>
      <c r="F10" s="42" t="str">
        <f t="shared" si="0"/>
        <v/>
      </c>
    </row>
    <row r="11" spans="1:6" x14ac:dyDescent="0.25">
      <c r="A11" s="12"/>
      <c r="B11" s="4"/>
      <c r="C11" s="12"/>
      <c r="D11" s="32"/>
      <c r="E11" s="10"/>
      <c r="F11" s="42" t="str">
        <f t="shared" si="0"/>
        <v/>
      </c>
    </row>
    <row r="12" spans="1:6" x14ac:dyDescent="0.25">
      <c r="A12" s="12"/>
      <c r="B12" s="4" t="s">
        <v>133</v>
      </c>
      <c r="C12" s="12" t="s">
        <v>43</v>
      </c>
      <c r="D12" s="32">
        <v>9700</v>
      </c>
      <c r="E12" s="10"/>
      <c r="F12" s="42" t="str">
        <f t="shared" si="0"/>
        <v/>
      </c>
    </row>
    <row r="13" spans="1:6" x14ac:dyDescent="0.25">
      <c r="A13" s="12"/>
      <c r="B13" s="4"/>
      <c r="C13" s="12"/>
      <c r="D13" s="32"/>
      <c r="E13" s="10"/>
      <c r="F13" s="42" t="str">
        <f t="shared" si="0"/>
        <v/>
      </c>
    </row>
    <row r="14" spans="1:6" x14ac:dyDescent="0.25">
      <c r="A14" s="12"/>
      <c r="B14" s="4" t="s">
        <v>134</v>
      </c>
      <c r="C14" s="12" t="s">
        <v>43</v>
      </c>
      <c r="D14" s="32">
        <v>400</v>
      </c>
      <c r="E14" s="10"/>
      <c r="F14" s="42" t="str">
        <f t="shared" si="0"/>
        <v/>
      </c>
    </row>
    <row r="15" spans="1:6" x14ac:dyDescent="0.25">
      <c r="A15" s="12"/>
      <c r="B15" s="4"/>
      <c r="C15" s="12"/>
      <c r="D15" s="32"/>
      <c r="E15" s="10"/>
      <c r="F15" s="42" t="str">
        <f t="shared" si="0"/>
        <v/>
      </c>
    </row>
    <row r="16" spans="1:6" x14ac:dyDescent="0.25">
      <c r="A16" s="12" t="s">
        <v>135</v>
      </c>
      <c r="B16" s="4" t="s">
        <v>114</v>
      </c>
      <c r="C16" s="12"/>
      <c r="D16" s="32"/>
      <c r="E16" s="10"/>
      <c r="F16" s="42" t="str">
        <f t="shared" si="0"/>
        <v/>
      </c>
    </row>
    <row r="17" spans="1:6" x14ac:dyDescent="0.25">
      <c r="A17" s="12"/>
      <c r="B17" s="4"/>
      <c r="C17" s="12"/>
      <c r="D17" s="32"/>
      <c r="E17" s="10"/>
      <c r="F17" s="42" t="str">
        <f t="shared" si="0"/>
        <v/>
      </c>
    </row>
    <row r="18" spans="1:6" x14ac:dyDescent="0.25">
      <c r="A18" s="12"/>
      <c r="B18" s="4" t="s">
        <v>136</v>
      </c>
      <c r="C18" s="44" t="s">
        <v>124</v>
      </c>
      <c r="D18" s="32">
        <v>30</v>
      </c>
      <c r="E18" s="10"/>
      <c r="F18" s="42" t="str">
        <f t="shared" si="0"/>
        <v/>
      </c>
    </row>
    <row r="19" spans="1:6" x14ac:dyDescent="0.25">
      <c r="A19" s="12"/>
      <c r="B19" s="4"/>
      <c r="C19" s="12"/>
      <c r="D19" s="32"/>
      <c r="E19" s="10"/>
      <c r="F19" s="42" t="str">
        <f t="shared" si="0"/>
        <v/>
      </c>
    </row>
    <row r="20" spans="1:6" x14ac:dyDescent="0.25">
      <c r="A20" s="12" t="s">
        <v>137</v>
      </c>
      <c r="B20" s="4" t="s">
        <v>138</v>
      </c>
      <c r="C20" s="12"/>
      <c r="D20" s="32"/>
      <c r="E20" s="10"/>
      <c r="F20" s="42" t="str">
        <f t="shared" si="0"/>
        <v/>
      </c>
    </row>
    <row r="21" spans="1:6" x14ac:dyDescent="0.25">
      <c r="A21" s="12"/>
      <c r="B21" s="4"/>
      <c r="C21" s="12"/>
      <c r="D21" s="32"/>
      <c r="E21" s="10"/>
      <c r="F21" s="42" t="str">
        <f t="shared" si="0"/>
        <v/>
      </c>
    </row>
    <row r="22" spans="1:6" x14ac:dyDescent="0.25">
      <c r="A22" s="12"/>
      <c r="B22" s="4" t="s">
        <v>139</v>
      </c>
      <c r="C22" s="12"/>
      <c r="D22" s="32"/>
      <c r="E22" s="10"/>
      <c r="F22" s="42" t="str">
        <f t="shared" si="0"/>
        <v/>
      </c>
    </row>
    <row r="23" spans="1:6" x14ac:dyDescent="0.25">
      <c r="A23" s="12"/>
      <c r="B23" s="4"/>
      <c r="C23" s="12"/>
      <c r="D23" s="32"/>
      <c r="E23" s="10"/>
      <c r="F23" s="42" t="str">
        <f t="shared" si="0"/>
        <v/>
      </c>
    </row>
    <row r="24" spans="1:6" x14ac:dyDescent="0.25">
      <c r="A24" s="12"/>
      <c r="B24" s="4" t="s">
        <v>140</v>
      </c>
      <c r="C24" s="44" t="s">
        <v>124</v>
      </c>
      <c r="D24" s="32">
        <v>1500</v>
      </c>
      <c r="E24" s="10"/>
      <c r="F24" s="42" t="str">
        <f t="shared" si="0"/>
        <v/>
      </c>
    </row>
    <row r="25" spans="1:6" x14ac:dyDescent="0.25">
      <c r="A25" s="12"/>
      <c r="B25" s="4"/>
      <c r="C25" s="12"/>
      <c r="D25" s="32"/>
      <c r="E25" s="10"/>
      <c r="F25" s="42" t="str">
        <f t="shared" si="0"/>
        <v/>
      </c>
    </row>
    <row r="26" spans="1:6" x14ac:dyDescent="0.25">
      <c r="A26" s="12" t="s">
        <v>141</v>
      </c>
      <c r="B26" s="4" t="s">
        <v>101</v>
      </c>
      <c r="C26" s="12" t="s">
        <v>43</v>
      </c>
      <c r="D26" s="32">
        <v>90000</v>
      </c>
      <c r="E26" s="10"/>
      <c r="F26" s="42" t="str">
        <f t="shared" si="0"/>
        <v/>
      </c>
    </row>
    <row r="27" spans="1:6" x14ac:dyDescent="0.25">
      <c r="A27" s="12"/>
      <c r="B27" s="4"/>
      <c r="C27" s="12"/>
      <c r="D27" s="32"/>
      <c r="E27" s="10"/>
      <c r="F27" s="42" t="str">
        <f t="shared" si="0"/>
        <v/>
      </c>
    </row>
    <row r="28" spans="1:6" x14ac:dyDescent="0.25">
      <c r="A28" s="12"/>
      <c r="B28" s="4"/>
      <c r="C28" s="12"/>
      <c r="D28" s="32"/>
      <c r="E28" s="10"/>
      <c r="F28" s="42" t="str">
        <f t="shared" si="0"/>
        <v/>
      </c>
    </row>
    <row r="29" spans="1:6" x14ac:dyDescent="0.25">
      <c r="A29" s="12"/>
      <c r="B29" s="4"/>
      <c r="C29" s="12"/>
      <c r="D29" s="32"/>
      <c r="E29" s="10"/>
      <c r="F29" s="42" t="str">
        <f t="shared" si="0"/>
        <v/>
      </c>
    </row>
    <row r="30" spans="1:6" x14ac:dyDescent="0.25">
      <c r="A30" s="12"/>
      <c r="B30" s="4"/>
      <c r="C30" s="12"/>
      <c r="D30" s="32"/>
      <c r="E30" s="10"/>
      <c r="F30" s="42" t="str">
        <f t="shared" si="0"/>
        <v/>
      </c>
    </row>
    <row r="31" spans="1:6" x14ac:dyDescent="0.25">
      <c r="A31" s="12"/>
      <c r="B31" s="4"/>
      <c r="C31" s="12"/>
      <c r="D31" s="32"/>
      <c r="E31" s="10"/>
      <c r="F31" s="42" t="str">
        <f t="shared" si="0"/>
        <v/>
      </c>
    </row>
    <row r="32" spans="1:6" x14ac:dyDescent="0.25">
      <c r="A32" s="12" t="s">
        <v>186</v>
      </c>
      <c r="B32" s="4"/>
      <c r="C32" s="12"/>
      <c r="D32" s="32"/>
      <c r="E32" s="10"/>
      <c r="F32" s="42"/>
    </row>
    <row r="33" spans="1:6" x14ac:dyDescent="0.25">
      <c r="A33" s="12"/>
      <c r="B33" s="4"/>
      <c r="C33" s="12"/>
      <c r="D33" s="32"/>
      <c r="E33" s="10"/>
      <c r="F33" s="42"/>
    </row>
    <row r="34" spans="1:6" x14ac:dyDescent="0.25">
      <c r="A34" s="12"/>
      <c r="B34" s="4"/>
      <c r="C34" s="12"/>
      <c r="D34" s="32"/>
      <c r="E34" s="10"/>
      <c r="F34" s="42"/>
    </row>
    <row r="35" spans="1:6" x14ac:dyDescent="0.25">
      <c r="A35" s="12"/>
      <c r="B35" s="4"/>
      <c r="C35" s="12"/>
      <c r="D35" s="32"/>
      <c r="E35" s="10"/>
      <c r="F35" s="42"/>
    </row>
    <row r="36" spans="1:6" x14ac:dyDescent="0.25">
      <c r="A36" s="12"/>
      <c r="B36" s="4"/>
      <c r="C36" s="12"/>
      <c r="D36" s="32"/>
      <c r="E36" s="10"/>
      <c r="F36" s="42"/>
    </row>
    <row r="37" spans="1:6" x14ac:dyDescent="0.25">
      <c r="A37" s="12"/>
      <c r="B37" s="4"/>
      <c r="C37" s="12"/>
      <c r="D37" s="32"/>
      <c r="E37" s="10"/>
      <c r="F37" s="42"/>
    </row>
    <row r="38" spans="1:6" x14ac:dyDescent="0.25">
      <c r="A38" s="12"/>
      <c r="B38" s="4"/>
      <c r="C38" s="12"/>
      <c r="D38" s="32"/>
      <c r="E38" s="10"/>
      <c r="F38" s="42" t="str">
        <f t="shared" si="0"/>
        <v/>
      </c>
    </row>
    <row r="39" spans="1:6" x14ac:dyDescent="0.25">
      <c r="A39" s="12"/>
      <c r="B39" s="4"/>
      <c r="C39" s="12"/>
      <c r="D39" s="32"/>
      <c r="E39" s="10"/>
      <c r="F39" s="42" t="str">
        <f t="shared" si="0"/>
        <v/>
      </c>
    </row>
    <row r="40" spans="1:6" x14ac:dyDescent="0.25">
      <c r="A40" s="12"/>
      <c r="B40" s="4"/>
      <c r="C40" s="12"/>
      <c r="D40" s="32"/>
      <c r="E40" s="10"/>
      <c r="F40" s="42" t="str">
        <f t="shared" si="0"/>
        <v/>
      </c>
    </row>
    <row r="41" spans="1:6" x14ac:dyDescent="0.25">
      <c r="A41" s="12"/>
      <c r="B41" s="4"/>
      <c r="C41" s="12"/>
      <c r="D41" s="32"/>
      <c r="E41" s="10"/>
      <c r="F41" s="42" t="str">
        <f t="shared" si="0"/>
        <v/>
      </c>
    </row>
    <row r="42" spans="1:6" x14ac:dyDescent="0.25">
      <c r="A42" s="12"/>
      <c r="B42" s="4"/>
      <c r="C42" s="12"/>
      <c r="D42" s="32"/>
      <c r="E42" s="10"/>
      <c r="F42" s="42" t="str">
        <f t="shared" si="0"/>
        <v/>
      </c>
    </row>
    <row r="43" spans="1:6" x14ac:dyDescent="0.25">
      <c r="A43" s="12"/>
      <c r="B43" s="4"/>
      <c r="C43" s="12"/>
      <c r="D43" s="32"/>
      <c r="E43" s="10"/>
      <c r="F43" s="42" t="str">
        <f t="shared" si="0"/>
        <v/>
      </c>
    </row>
    <row r="44" spans="1:6" x14ac:dyDescent="0.25">
      <c r="A44" s="12"/>
      <c r="B44" s="4"/>
      <c r="C44" s="12"/>
      <c r="D44" s="32"/>
      <c r="E44" s="10"/>
      <c r="F44" s="5"/>
    </row>
    <row r="45" spans="1:6" x14ac:dyDescent="0.25">
      <c r="A45" s="12"/>
      <c r="B45" s="4"/>
      <c r="C45" s="12"/>
      <c r="D45" s="32"/>
      <c r="E45" s="10"/>
      <c r="F45" s="5"/>
    </row>
    <row r="46" spans="1:6" x14ac:dyDescent="0.25">
      <c r="A46" s="12"/>
      <c r="B46" s="4"/>
      <c r="C46" s="12"/>
      <c r="D46" s="32"/>
      <c r="E46" s="10"/>
      <c r="F46" s="5"/>
    </row>
    <row r="47" spans="1:6" x14ac:dyDescent="0.25">
      <c r="A47" s="12"/>
      <c r="B47" s="4"/>
      <c r="C47" s="12"/>
      <c r="D47" s="32"/>
      <c r="E47" s="10"/>
      <c r="F47" s="5"/>
    </row>
    <row r="48" spans="1:6" x14ac:dyDescent="0.25">
      <c r="A48" s="12"/>
      <c r="B48" s="4"/>
      <c r="C48" s="12"/>
      <c r="D48" s="32"/>
      <c r="E48" s="10"/>
      <c r="F48" s="5"/>
    </row>
    <row r="49" spans="1:6" x14ac:dyDescent="0.25">
      <c r="A49" s="12"/>
      <c r="B49" s="4"/>
      <c r="C49" s="12"/>
      <c r="D49" s="32"/>
      <c r="E49" s="10"/>
      <c r="F49" s="5"/>
    </row>
    <row r="50" spans="1:6" x14ac:dyDescent="0.25">
      <c r="A50" s="48"/>
      <c r="B50" s="29"/>
      <c r="C50" s="27"/>
      <c r="D50" s="27"/>
      <c r="E50" s="39"/>
      <c r="F50" s="3"/>
    </row>
    <row r="51" spans="1:6" x14ac:dyDescent="0.25">
      <c r="A51" s="16"/>
      <c r="B51" s="125" t="s">
        <v>6</v>
      </c>
      <c r="C51" s="126"/>
      <c r="D51" s="126"/>
      <c r="E51" s="127"/>
      <c r="F51" s="43" t="str">
        <f>IF(SUM(F4:F49)&gt;0,SUM(F4:F49)," ")</f>
        <v xml:space="preserve"> </v>
      </c>
    </row>
    <row r="52" spans="1:6" x14ac:dyDescent="0.25">
      <c r="A52" s="49"/>
      <c r="B52" s="30"/>
      <c r="C52" s="28"/>
      <c r="D52" s="28"/>
      <c r="E52" s="40"/>
      <c r="F52" s="8"/>
    </row>
    <row r="53" spans="1:6" x14ac:dyDescent="0.25">
      <c r="C53" s="93" t="s">
        <v>173</v>
      </c>
    </row>
  </sheetData>
  <mergeCells count="1">
    <mergeCell ref="B51:E51"/>
  </mergeCells>
  <pageMargins left="0.70866141732283472" right="0.70866141732283472" top="0.82677165354330717" bottom="0.74803149606299213" header="0.31496062992125984" footer="0.31496062992125984"/>
  <pageSetup paperSize="9" scale="93" fitToHeight="0" orientation="portrait" r:id="rId1"/>
  <headerFooter>
    <oddHeader xml:space="preserve">&amp;L&amp;8BAKWENA PLATINUM CORRIDOR CONCESSIONAIRE (PTY) LTD
CONTRACT NO: BPCC-N4-9-2021/RH-2
SECTION B  SEAL N4-12
</oddHeader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47"/>
  <sheetViews>
    <sheetView view="pageBreakPreview" topLeftCell="A16" zoomScaleNormal="100" zoomScaleSheetLayoutView="100" zoomScalePageLayoutView="145" workbookViewId="0">
      <selection activeCell="A4" sqref="A4"/>
    </sheetView>
  </sheetViews>
  <sheetFormatPr defaultRowHeight="15" x14ac:dyDescent="0.25"/>
  <cols>
    <col min="1" max="1" width="9.140625" style="50"/>
    <col min="2" max="2" width="33.7109375" style="26" customWidth="1"/>
    <col min="3" max="3" width="8" style="22" customWidth="1"/>
    <col min="4" max="4" width="10.85546875" style="22" customWidth="1"/>
    <col min="5" max="5" width="10.85546875" style="9" customWidth="1"/>
    <col min="6" max="6" width="13.28515625" style="9" customWidth="1"/>
  </cols>
  <sheetData>
    <row r="1" spans="1:6" ht="15" customHeight="1" x14ac:dyDescent="0.25">
      <c r="A1" s="48"/>
      <c r="B1" s="23"/>
      <c r="C1" s="20"/>
      <c r="D1" s="31"/>
      <c r="E1" s="3"/>
      <c r="F1" s="3"/>
    </row>
    <row r="2" spans="1:6" x14ac:dyDescent="0.25">
      <c r="A2" s="16" t="s">
        <v>0</v>
      </c>
      <c r="B2" s="24" t="s">
        <v>1</v>
      </c>
      <c r="C2" s="12" t="s">
        <v>2</v>
      </c>
      <c r="D2" s="13" t="s">
        <v>3</v>
      </c>
      <c r="E2" s="11" t="s">
        <v>4</v>
      </c>
      <c r="F2" s="10" t="s">
        <v>5</v>
      </c>
    </row>
    <row r="3" spans="1:6" x14ac:dyDescent="0.25">
      <c r="A3" s="49"/>
      <c r="B3" s="25"/>
      <c r="C3" s="21"/>
      <c r="D3" s="33"/>
      <c r="E3" s="8"/>
      <c r="F3" s="8"/>
    </row>
    <row r="4" spans="1:6" ht="26.25" x14ac:dyDescent="0.25">
      <c r="A4" s="129">
        <v>48</v>
      </c>
      <c r="B4" s="24" t="s">
        <v>156</v>
      </c>
      <c r="C4" s="44"/>
      <c r="D4" s="51"/>
      <c r="E4" s="46"/>
      <c r="F4" s="46"/>
    </row>
    <row r="5" spans="1:6" x14ac:dyDescent="0.25">
      <c r="A5" s="16"/>
      <c r="B5" s="24"/>
      <c r="C5" s="44"/>
      <c r="D5" s="51"/>
      <c r="E5" s="46"/>
      <c r="F5" s="46"/>
    </row>
    <row r="6" spans="1:6" x14ac:dyDescent="0.25">
      <c r="A6" s="16">
        <v>48.05</v>
      </c>
      <c r="B6" s="24" t="s">
        <v>144</v>
      </c>
      <c r="C6" s="44"/>
      <c r="D6" s="51"/>
      <c r="E6" s="46"/>
      <c r="F6" s="42" t="str">
        <f t="shared" ref="F6:F25" si="0">IF(E6="-","Rate Only",IF(E6="","",ROUND($D6*E6,2)))</f>
        <v/>
      </c>
    </row>
    <row r="7" spans="1:6" x14ac:dyDescent="0.25">
      <c r="A7" s="16"/>
      <c r="B7" s="24"/>
      <c r="C7" s="44"/>
      <c r="D7" s="51"/>
      <c r="E7" s="47"/>
      <c r="F7" s="42" t="str">
        <f t="shared" si="0"/>
        <v/>
      </c>
    </row>
    <row r="8" spans="1:6" x14ac:dyDescent="0.25">
      <c r="A8" s="16"/>
      <c r="B8" s="24" t="s">
        <v>145</v>
      </c>
      <c r="C8" s="44" t="s">
        <v>43</v>
      </c>
      <c r="D8" s="51">
        <v>750</v>
      </c>
      <c r="E8" s="46"/>
      <c r="F8" s="42" t="str">
        <f t="shared" si="0"/>
        <v/>
      </c>
    </row>
    <row r="9" spans="1:6" x14ac:dyDescent="0.25">
      <c r="A9" s="16"/>
      <c r="B9" s="105"/>
      <c r="C9" s="106"/>
      <c r="D9" s="63"/>
      <c r="E9" s="107"/>
      <c r="F9" s="42" t="str">
        <f t="shared" si="0"/>
        <v/>
      </c>
    </row>
    <row r="10" spans="1:6" x14ac:dyDescent="0.25">
      <c r="A10" s="16"/>
      <c r="B10" s="105" t="s">
        <v>146</v>
      </c>
      <c r="C10" s="106"/>
      <c r="D10" s="63"/>
      <c r="E10" s="108"/>
      <c r="F10" s="42" t="str">
        <f t="shared" si="0"/>
        <v/>
      </c>
    </row>
    <row r="11" spans="1:6" ht="15.75" customHeight="1" x14ac:dyDescent="0.25">
      <c r="A11" s="16"/>
      <c r="B11" s="105" t="s">
        <v>147</v>
      </c>
      <c r="C11" s="106"/>
      <c r="D11" s="63"/>
      <c r="E11" s="107"/>
      <c r="F11" s="42" t="str">
        <f t="shared" si="0"/>
        <v/>
      </c>
    </row>
    <row r="12" spans="1:6" x14ac:dyDescent="0.25">
      <c r="A12" s="16"/>
      <c r="B12" s="105"/>
      <c r="C12" s="106"/>
      <c r="D12" s="63"/>
      <c r="E12" s="108"/>
      <c r="F12" s="42" t="str">
        <f t="shared" si="0"/>
        <v/>
      </c>
    </row>
    <row r="13" spans="1:6" x14ac:dyDescent="0.25">
      <c r="A13" s="16"/>
      <c r="B13" s="105" t="s">
        <v>148</v>
      </c>
      <c r="C13" s="106" t="s">
        <v>126</v>
      </c>
      <c r="D13" s="63">
        <v>50</v>
      </c>
      <c r="E13" s="108"/>
      <c r="F13" s="42" t="str">
        <f t="shared" si="0"/>
        <v/>
      </c>
    </row>
    <row r="14" spans="1:6" x14ac:dyDescent="0.25">
      <c r="A14" s="16"/>
      <c r="B14" s="105"/>
      <c r="C14" s="106"/>
      <c r="D14" s="63"/>
      <c r="E14" s="108"/>
      <c r="F14" s="42" t="str">
        <f t="shared" si="0"/>
        <v/>
      </c>
    </row>
    <row r="15" spans="1:6" x14ac:dyDescent="0.25">
      <c r="A15" s="16"/>
      <c r="B15" s="105" t="s">
        <v>149</v>
      </c>
      <c r="C15" s="106" t="s">
        <v>126</v>
      </c>
      <c r="D15" s="63">
        <v>30</v>
      </c>
      <c r="E15" s="108"/>
      <c r="F15" s="42" t="str">
        <f t="shared" si="0"/>
        <v/>
      </c>
    </row>
    <row r="16" spans="1:6" x14ac:dyDescent="0.25">
      <c r="A16" s="16"/>
      <c r="B16" s="105"/>
      <c r="C16" s="106"/>
      <c r="D16" s="63"/>
      <c r="E16" s="108"/>
      <c r="F16" s="42" t="str">
        <f t="shared" si="0"/>
        <v/>
      </c>
    </row>
    <row r="17" spans="1:6" x14ac:dyDescent="0.25">
      <c r="A17" s="16"/>
      <c r="B17" s="105" t="s">
        <v>150</v>
      </c>
      <c r="C17" s="106" t="s">
        <v>126</v>
      </c>
      <c r="D17" s="63">
        <v>20</v>
      </c>
      <c r="E17" s="107"/>
      <c r="F17" s="42" t="str">
        <f>IF(E17="-","Rate Only",IF(E17="","",ROUND($D17*E17,2)))</f>
        <v/>
      </c>
    </row>
    <row r="18" spans="1:6" x14ac:dyDescent="0.25">
      <c r="A18" s="16"/>
      <c r="B18" s="105"/>
      <c r="C18" s="106"/>
      <c r="D18" s="63"/>
      <c r="E18" s="108"/>
      <c r="F18" s="42" t="str">
        <f t="shared" si="0"/>
        <v/>
      </c>
    </row>
    <row r="19" spans="1:6" x14ac:dyDescent="0.25">
      <c r="A19" s="16" t="s">
        <v>151</v>
      </c>
      <c r="B19" s="105" t="s">
        <v>152</v>
      </c>
      <c r="C19" s="106"/>
      <c r="D19" s="63"/>
      <c r="E19" s="107"/>
      <c r="F19" s="42" t="str">
        <f t="shared" si="0"/>
        <v/>
      </c>
    </row>
    <row r="20" spans="1:6" x14ac:dyDescent="0.25">
      <c r="A20" s="16"/>
      <c r="B20" s="105"/>
      <c r="C20" s="106"/>
      <c r="D20" s="63"/>
      <c r="E20" s="108"/>
      <c r="F20" s="42" t="str">
        <f t="shared" si="0"/>
        <v/>
      </c>
    </row>
    <row r="21" spans="1:6" ht="39" x14ac:dyDescent="0.25">
      <c r="A21" s="16"/>
      <c r="B21" s="105" t="s">
        <v>157</v>
      </c>
      <c r="C21" s="106" t="s">
        <v>32</v>
      </c>
      <c r="D21" s="63">
        <v>15000</v>
      </c>
      <c r="E21" s="108"/>
      <c r="F21" s="42" t="str">
        <f>IF(E21="-","Rate Only",IF(E21="","",ROUND($D21*E21,2)))</f>
        <v/>
      </c>
    </row>
    <row r="22" spans="1:6" x14ac:dyDescent="0.25">
      <c r="A22" s="16"/>
      <c r="B22" s="105"/>
      <c r="C22" s="106"/>
      <c r="D22" s="63"/>
      <c r="E22" s="107"/>
      <c r="F22" s="42" t="str">
        <f t="shared" si="0"/>
        <v/>
      </c>
    </row>
    <row r="23" spans="1:6" x14ac:dyDescent="0.25">
      <c r="A23" s="16" t="s">
        <v>153</v>
      </c>
      <c r="B23" s="105" t="s">
        <v>165</v>
      </c>
      <c r="C23" s="106" t="s">
        <v>10</v>
      </c>
      <c r="D23" s="63">
        <v>20</v>
      </c>
      <c r="E23" s="108"/>
      <c r="F23" s="42" t="str">
        <f t="shared" si="0"/>
        <v/>
      </c>
    </row>
    <row r="24" spans="1:6" x14ac:dyDescent="0.25">
      <c r="A24" s="16"/>
      <c r="B24" s="105"/>
      <c r="C24" s="106"/>
      <c r="D24" s="63"/>
      <c r="E24" s="108"/>
      <c r="F24" s="42" t="str">
        <f t="shared" si="0"/>
        <v/>
      </c>
    </row>
    <row r="25" spans="1:6" x14ac:dyDescent="0.25">
      <c r="A25" s="16" t="s">
        <v>154</v>
      </c>
      <c r="B25" s="105" t="s">
        <v>155</v>
      </c>
      <c r="C25" s="106" t="s">
        <v>32</v>
      </c>
      <c r="D25" s="63">
        <v>3000</v>
      </c>
      <c r="E25" s="108"/>
      <c r="F25" s="42" t="str">
        <f t="shared" si="0"/>
        <v/>
      </c>
    </row>
    <row r="26" spans="1:6" x14ac:dyDescent="0.25">
      <c r="A26" s="16"/>
      <c r="B26" s="105"/>
      <c r="C26" s="106"/>
      <c r="D26" s="63"/>
      <c r="E26" s="107"/>
      <c r="F26" s="42" t="str">
        <f t="shared" ref="F26" si="1">IF(E26="-","Rate Only",IF(E26="","",ROUND($D26*E26,2)))</f>
        <v/>
      </c>
    </row>
    <row r="27" spans="1:6" x14ac:dyDescent="0.25">
      <c r="A27" s="16"/>
      <c r="B27" s="24"/>
      <c r="C27" s="12"/>
      <c r="D27" s="32"/>
      <c r="E27" s="5"/>
      <c r="F27" s="5"/>
    </row>
    <row r="28" spans="1:6" x14ac:dyDescent="0.25">
      <c r="A28" s="16"/>
      <c r="B28" s="24"/>
      <c r="C28" s="12"/>
      <c r="D28" s="32"/>
      <c r="E28" s="5"/>
      <c r="F28" s="5"/>
    </row>
    <row r="29" spans="1:6" x14ac:dyDescent="0.25">
      <c r="A29" s="16"/>
      <c r="B29" s="24"/>
      <c r="C29" s="12"/>
      <c r="D29" s="32"/>
      <c r="E29" s="5"/>
      <c r="F29" s="5"/>
    </row>
    <row r="30" spans="1:6" x14ac:dyDescent="0.25">
      <c r="A30" s="16"/>
      <c r="B30" s="24"/>
      <c r="C30" s="12"/>
      <c r="D30" s="32"/>
      <c r="E30" s="5"/>
      <c r="F30" s="5"/>
    </row>
    <row r="31" spans="1:6" x14ac:dyDescent="0.25">
      <c r="A31" s="16"/>
      <c r="B31" s="24"/>
      <c r="C31" s="12"/>
      <c r="D31" s="32"/>
      <c r="E31" s="5"/>
      <c r="F31" s="5"/>
    </row>
    <row r="32" spans="1:6" x14ac:dyDescent="0.25">
      <c r="A32" s="16"/>
      <c r="B32" s="24"/>
      <c r="C32" s="12"/>
      <c r="D32" s="32"/>
      <c r="E32" s="5"/>
      <c r="F32" s="5"/>
    </row>
    <row r="33" spans="1:6" x14ac:dyDescent="0.25">
      <c r="A33" s="16"/>
      <c r="B33" s="24"/>
      <c r="C33" s="12"/>
      <c r="D33" s="32"/>
      <c r="E33" s="5"/>
      <c r="F33" s="5"/>
    </row>
    <row r="34" spans="1:6" x14ac:dyDescent="0.25">
      <c r="A34" s="16"/>
      <c r="B34" s="24"/>
      <c r="C34" s="12"/>
      <c r="D34" s="32"/>
      <c r="E34" s="5"/>
      <c r="F34" s="5"/>
    </row>
    <row r="35" spans="1:6" x14ac:dyDescent="0.25">
      <c r="A35" s="16"/>
      <c r="B35" s="24"/>
      <c r="C35" s="12"/>
      <c r="D35" s="32"/>
      <c r="E35" s="5"/>
      <c r="F35" s="5"/>
    </row>
    <row r="36" spans="1:6" x14ac:dyDescent="0.25">
      <c r="A36" s="16"/>
      <c r="B36" s="24"/>
      <c r="C36" s="12"/>
      <c r="D36" s="32"/>
      <c r="E36" s="5"/>
      <c r="F36" s="5"/>
    </row>
    <row r="37" spans="1:6" x14ac:dyDescent="0.25">
      <c r="A37" s="16"/>
      <c r="B37" s="24"/>
      <c r="C37" s="12"/>
      <c r="D37" s="32"/>
      <c r="E37" s="5"/>
      <c r="F37" s="5"/>
    </row>
    <row r="38" spans="1:6" x14ac:dyDescent="0.25">
      <c r="A38" s="16"/>
      <c r="B38" s="24"/>
      <c r="C38" s="12"/>
      <c r="D38" s="32"/>
      <c r="E38" s="5"/>
      <c r="F38" s="5"/>
    </row>
    <row r="39" spans="1:6" x14ac:dyDescent="0.25">
      <c r="A39" s="16"/>
      <c r="B39" s="24"/>
      <c r="C39" s="12"/>
      <c r="D39" s="32"/>
      <c r="E39" s="5"/>
      <c r="F39" s="5"/>
    </row>
    <row r="40" spans="1:6" x14ac:dyDescent="0.25">
      <c r="A40" s="16"/>
      <c r="B40" s="24"/>
      <c r="C40" s="12"/>
      <c r="D40" s="32"/>
      <c r="E40" s="5"/>
      <c r="F40" s="5"/>
    </row>
    <row r="41" spans="1:6" x14ac:dyDescent="0.25">
      <c r="A41" s="16"/>
      <c r="B41" s="24"/>
      <c r="C41" s="12"/>
      <c r="D41" s="32"/>
      <c r="E41" s="5"/>
      <c r="F41" s="5"/>
    </row>
    <row r="42" spans="1:6" x14ac:dyDescent="0.25">
      <c r="A42" s="16"/>
      <c r="B42" s="24"/>
      <c r="C42" s="12"/>
      <c r="D42" s="32"/>
      <c r="E42" s="5"/>
      <c r="F42" s="5"/>
    </row>
    <row r="43" spans="1:6" x14ac:dyDescent="0.25">
      <c r="A43" s="16"/>
      <c r="B43" s="24"/>
      <c r="C43" s="12"/>
      <c r="D43" s="32"/>
      <c r="E43" s="5"/>
      <c r="F43" s="5"/>
    </row>
    <row r="44" spans="1:6" x14ac:dyDescent="0.25">
      <c r="A44" s="48"/>
      <c r="B44" s="29"/>
      <c r="C44" s="2"/>
      <c r="D44" s="27"/>
      <c r="E44" s="3"/>
      <c r="F44" s="3"/>
    </row>
    <row r="45" spans="1:6" x14ac:dyDescent="0.25">
      <c r="A45" s="16"/>
      <c r="B45" s="125" t="s">
        <v>6</v>
      </c>
      <c r="C45" s="126"/>
      <c r="D45" s="126"/>
      <c r="E45" s="127"/>
      <c r="F45" s="43" t="str">
        <f>IF(SUM(F4:F43)&gt;0,SUM(F4:F43)," ")</f>
        <v xml:space="preserve"> </v>
      </c>
    </row>
    <row r="46" spans="1:6" x14ac:dyDescent="0.25">
      <c r="A46" s="49"/>
      <c r="B46" s="30"/>
      <c r="C46" s="7"/>
      <c r="D46" s="28"/>
      <c r="E46" s="8"/>
      <c r="F46" s="8"/>
    </row>
    <row r="47" spans="1:6" x14ac:dyDescent="0.25">
      <c r="C47" s="93" t="s">
        <v>174</v>
      </c>
    </row>
  </sheetData>
  <mergeCells count="1">
    <mergeCell ref="B45:E45"/>
  </mergeCells>
  <pageMargins left="0.70866141732283472" right="0.70866141732283472" top="0.82677165354330717" bottom="0.74803149606299213" header="0.31496062992125984" footer="0.31496062992125984"/>
  <pageSetup paperSize="9" fitToHeight="0" orientation="portrait" r:id="rId1"/>
  <headerFooter>
    <oddHeader xml:space="preserve">&amp;L&amp;8BAKWENA PLATINUM CORRIDOR CONCESSIONAIRE (PTY) LTD
CONTRACT NO: BPCC-N4-9-2021/RH-2
SECTION B  SEAL N4-12
</oddHeader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89"/>
  <sheetViews>
    <sheetView view="pageBreakPreview" topLeftCell="A74" zoomScaleNormal="100" zoomScaleSheetLayoutView="100" zoomScalePageLayoutView="145" workbookViewId="0">
      <selection activeCell="A78" sqref="A78:XFD78"/>
    </sheetView>
  </sheetViews>
  <sheetFormatPr defaultRowHeight="15" x14ac:dyDescent="0.25"/>
  <cols>
    <col min="1" max="1" width="9.140625" style="22"/>
    <col min="2" max="2" width="33.7109375" style="26" customWidth="1"/>
    <col min="3" max="3" width="8.85546875" style="9" bestFit="1" customWidth="1"/>
    <col min="4" max="4" width="10.85546875" style="9" customWidth="1"/>
    <col min="5" max="5" width="10.85546875" style="35" customWidth="1"/>
    <col min="6" max="6" width="13.28515625" style="35" customWidth="1"/>
  </cols>
  <sheetData>
    <row r="1" spans="1:6" x14ac:dyDescent="0.25">
      <c r="A1" s="59"/>
      <c r="B1" s="58"/>
      <c r="C1" s="57"/>
      <c r="D1" s="60"/>
      <c r="E1" s="61"/>
      <c r="F1" s="61"/>
    </row>
    <row r="2" spans="1:6" x14ac:dyDescent="0.25">
      <c r="A2" s="44" t="s">
        <v>0</v>
      </c>
      <c r="B2" s="62" t="s">
        <v>1</v>
      </c>
      <c r="C2" s="44" t="s">
        <v>2</v>
      </c>
      <c r="D2" s="63" t="s">
        <v>3</v>
      </c>
      <c r="E2" s="64" t="s">
        <v>4</v>
      </c>
      <c r="F2" s="65" t="s">
        <v>5</v>
      </c>
    </row>
    <row r="3" spans="1:6" x14ac:dyDescent="0.25">
      <c r="A3" s="67"/>
      <c r="B3" s="66"/>
      <c r="C3" s="55"/>
      <c r="D3" s="68"/>
      <c r="E3" s="69"/>
      <c r="F3" s="69"/>
    </row>
    <row r="4" spans="1:6" x14ac:dyDescent="0.25">
      <c r="A4" s="44" t="s">
        <v>70</v>
      </c>
      <c r="B4" s="62" t="s">
        <v>50</v>
      </c>
      <c r="C4" s="34"/>
      <c r="D4" s="45"/>
      <c r="E4" s="47"/>
      <c r="F4" s="47"/>
    </row>
    <row r="5" spans="1:6" x14ac:dyDescent="0.25">
      <c r="A5" s="44"/>
      <c r="B5" s="62"/>
      <c r="C5" s="34"/>
      <c r="D5" s="45"/>
      <c r="E5" s="47"/>
      <c r="F5" s="47"/>
    </row>
    <row r="6" spans="1:6" ht="25.5" x14ac:dyDescent="0.25">
      <c r="A6" s="137" t="s">
        <v>51</v>
      </c>
      <c r="B6" s="62" t="s">
        <v>52</v>
      </c>
      <c r="C6" s="34"/>
      <c r="D6" s="45"/>
      <c r="E6" s="47"/>
      <c r="F6" s="47"/>
    </row>
    <row r="7" spans="1:6" x14ac:dyDescent="0.25">
      <c r="A7" s="137"/>
      <c r="B7" s="62"/>
      <c r="C7" s="34"/>
      <c r="D7" s="45"/>
      <c r="E7" s="47"/>
      <c r="F7" s="47"/>
    </row>
    <row r="8" spans="1:6" ht="25.5" x14ac:dyDescent="0.25">
      <c r="A8" s="137"/>
      <c r="B8" s="62" t="s">
        <v>53</v>
      </c>
      <c r="C8" s="34"/>
      <c r="D8" s="45"/>
      <c r="E8" s="47"/>
      <c r="F8" s="47"/>
    </row>
    <row r="9" spans="1:6" x14ac:dyDescent="0.25">
      <c r="A9" s="137"/>
      <c r="B9" s="62"/>
      <c r="C9" s="34"/>
      <c r="D9" s="45"/>
      <c r="E9" s="47"/>
      <c r="F9" s="47"/>
    </row>
    <row r="10" spans="1:6" x14ac:dyDescent="0.25">
      <c r="A10" s="137"/>
      <c r="B10" s="62" t="s">
        <v>54</v>
      </c>
      <c r="C10" s="34" t="s">
        <v>30</v>
      </c>
      <c r="D10" s="45">
        <v>52</v>
      </c>
      <c r="E10" s="47"/>
      <c r="F10" s="42" t="str">
        <f t="shared" ref="F10:F32" si="0">IF(E10="-","Rate Only",IF(E10="","",ROUND($D10*E10,2)))</f>
        <v/>
      </c>
    </row>
    <row r="11" spans="1:6" x14ac:dyDescent="0.25">
      <c r="A11" s="137"/>
      <c r="B11" s="62"/>
      <c r="C11" s="34"/>
      <c r="D11" s="45"/>
      <c r="E11" s="47"/>
      <c r="F11" s="42" t="str">
        <f t="shared" si="0"/>
        <v/>
      </c>
    </row>
    <row r="12" spans="1:6" ht="25.5" x14ac:dyDescent="0.25">
      <c r="A12" s="137"/>
      <c r="B12" s="62" t="s">
        <v>55</v>
      </c>
      <c r="C12" s="34"/>
      <c r="D12" s="45"/>
      <c r="E12" s="47"/>
      <c r="F12" s="42" t="str">
        <f t="shared" si="0"/>
        <v/>
      </c>
    </row>
    <row r="13" spans="1:6" x14ac:dyDescent="0.25">
      <c r="A13" s="137"/>
      <c r="B13" s="62"/>
      <c r="C13" s="34"/>
      <c r="D13" s="45"/>
      <c r="E13" s="47"/>
      <c r="F13" s="42" t="str">
        <f t="shared" si="0"/>
        <v/>
      </c>
    </row>
    <row r="14" spans="1:6" x14ac:dyDescent="0.25">
      <c r="A14" s="137"/>
      <c r="B14" s="62" t="s">
        <v>56</v>
      </c>
      <c r="C14" s="34" t="s">
        <v>30</v>
      </c>
      <c r="D14" s="45">
        <v>26</v>
      </c>
      <c r="E14" s="47"/>
      <c r="F14" s="42" t="str">
        <f t="shared" si="0"/>
        <v/>
      </c>
    </row>
    <row r="15" spans="1:6" x14ac:dyDescent="0.25">
      <c r="A15" s="137"/>
      <c r="B15" s="62"/>
      <c r="C15" s="34"/>
      <c r="D15" s="45"/>
      <c r="E15" s="47"/>
      <c r="F15" s="42" t="str">
        <f t="shared" si="0"/>
        <v/>
      </c>
    </row>
    <row r="16" spans="1:6" ht="25.5" x14ac:dyDescent="0.25">
      <c r="A16" s="137"/>
      <c r="B16" s="62" t="s">
        <v>57</v>
      </c>
      <c r="C16" s="34" t="s">
        <v>10</v>
      </c>
      <c r="D16" s="45">
        <v>100</v>
      </c>
      <c r="E16" s="47"/>
      <c r="F16" s="42" t="str">
        <f t="shared" si="0"/>
        <v/>
      </c>
    </row>
    <row r="17" spans="1:6" x14ac:dyDescent="0.25">
      <c r="A17" s="137"/>
      <c r="B17" s="62"/>
      <c r="C17" s="34"/>
      <c r="D17" s="45"/>
      <c r="E17" s="47"/>
      <c r="F17" s="42" t="str">
        <f t="shared" si="0"/>
        <v/>
      </c>
    </row>
    <row r="18" spans="1:6" ht="25.5" x14ac:dyDescent="0.25">
      <c r="A18" s="137"/>
      <c r="B18" s="62" t="s">
        <v>76</v>
      </c>
      <c r="C18" s="34" t="s">
        <v>10</v>
      </c>
      <c r="D18" s="45">
        <v>100</v>
      </c>
      <c r="E18" s="47"/>
      <c r="F18" s="42" t="str">
        <f t="shared" si="0"/>
        <v/>
      </c>
    </row>
    <row r="19" spans="1:6" x14ac:dyDescent="0.25">
      <c r="A19" s="137"/>
      <c r="B19" s="62"/>
      <c r="C19" s="34"/>
      <c r="D19" s="45"/>
      <c r="E19" s="47"/>
      <c r="F19" s="42" t="str">
        <f t="shared" si="0"/>
        <v/>
      </c>
    </row>
    <row r="20" spans="1:6" ht="42" customHeight="1" x14ac:dyDescent="0.25">
      <c r="A20" s="137"/>
      <c r="B20" s="62" t="s">
        <v>77</v>
      </c>
      <c r="C20" s="34" t="s">
        <v>10</v>
      </c>
      <c r="D20" s="45">
        <v>50</v>
      </c>
      <c r="E20" s="47"/>
      <c r="F20" s="42" t="str">
        <f t="shared" si="0"/>
        <v/>
      </c>
    </row>
    <row r="21" spans="1:6" x14ac:dyDescent="0.25">
      <c r="A21" s="137"/>
      <c r="B21" s="62"/>
      <c r="C21" s="34"/>
      <c r="D21" s="45"/>
      <c r="E21" s="47"/>
      <c r="F21" s="42" t="str">
        <f t="shared" si="0"/>
        <v/>
      </c>
    </row>
    <row r="22" spans="1:6" ht="25.5" x14ac:dyDescent="0.25">
      <c r="A22" s="137" t="s">
        <v>71</v>
      </c>
      <c r="B22" s="62" t="s">
        <v>78</v>
      </c>
      <c r="C22" s="34"/>
      <c r="D22" s="45"/>
      <c r="E22" s="47"/>
      <c r="F22" s="42" t="str">
        <f t="shared" si="0"/>
        <v/>
      </c>
    </row>
    <row r="23" spans="1:6" x14ac:dyDescent="0.25">
      <c r="A23" s="137"/>
      <c r="B23" s="62"/>
      <c r="C23" s="34"/>
      <c r="D23" s="45"/>
      <c r="E23" s="47"/>
      <c r="F23" s="42" t="str">
        <f t="shared" si="0"/>
        <v/>
      </c>
    </row>
    <row r="24" spans="1:6" x14ac:dyDescent="0.25">
      <c r="A24" s="137"/>
      <c r="B24" s="62" t="s">
        <v>58</v>
      </c>
      <c r="C24" s="34" t="s">
        <v>7</v>
      </c>
      <c r="D24" s="45">
        <v>600</v>
      </c>
      <c r="E24" s="47"/>
      <c r="F24" s="42" t="str">
        <f t="shared" si="0"/>
        <v/>
      </c>
    </row>
    <row r="25" spans="1:6" x14ac:dyDescent="0.25">
      <c r="A25" s="137"/>
      <c r="B25" s="62"/>
      <c r="C25" s="34"/>
      <c r="D25" s="45"/>
      <c r="E25" s="47"/>
      <c r="F25" s="42" t="str">
        <f t="shared" si="0"/>
        <v/>
      </c>
    </row>
    <row r="26" spans="1:6" x14ac:dyDescent="0.25">
      <c r="A26" s="137"/>
      <c r="B26" s="62" t="s">
        <v>59</v>
      </c>
      <c r="C26" s="34" t="s">
        <v>7</v>
      </c>
      <c r="D26" s="45">
        <v>40</v>
      </c>
      <c r="E26" s="47"/>
      <c r="F26" s="42" t="str">
        <f t="shared" si="0"/>
        <v/>
      </c>
    </row>
    <row r="27" spans="1:6" x14ac:dyDescent="0.25">
      <c r="A27" s="137"/>
      <c r="B27" s="62"/>
      <c r="C27" s="34"/>
      <c r="D27" s="45"/>
      <c r="E27" s="47"/>
      <c r="F27" s="42" t="str">
        <f t="shared" si="0"/>
        <v/>
      </c>
    </row>
    <row r="28" spans="1:6" x14ac:dyDescent="0.25">
      <c r="A28" s="137"/>
      <c r="B28" s="62" t="s">
        <v>61</v>
      </c>
      <c r="C28" s="34" t="s">
        <v>7</v>
      </c>
      <c r="D28" s="45">
        <v>600</v>
      </c>
      <c r="E28" s="47"/>
      <c r="F28" s="42" t="str">
        <f t="shared" si="0"/>
        <v/>
      </c>
    </row>
    <row r="29" spans="1:6" x14ac:dyDescent="0.25">
      <c r="A29" s="137"/>
      <c r="B29" s="62"/>
      <c r="C29" s="34"/>
      <c r="D29" s="45"/>
      <c r="E29" s="47"/>
      <c r="F29" s="42" t="str">
        <f t="shared" si="0"/>
        <v/>
      </c>
    </row>
    <row r="30" spans="1:6" x14ac:dyDescent="0.25">
      <c r="A30" s="137"/>
      <c r="B30" s="62" t="s">
        <v>60</v>
      </c>
      <c r="C30" s="34" t="s">
        <v>7</v>
      </c>
      <c r="D30" s="45">
        <v>600</v>
      </c>
      <c r="E30" s="47"/>
      <c r="F30" s="42" t="str">
        <f t="shared" si="0"/>
        <v/>
      </c>
    </row>
    <row r="31" spans="1:6" x14ac:dyDescent="0.25">
      <c r="A31" s="137"/>
      <c r="B31" s="62"/>
      <c r="C31" s="34"/>
      <c r="D31" s="45"/>
      <c r="E31" s="47"/>
      <c r="F31" s="42" t="str">
        <f t="shared" si="0"/>
        <v/>
      </c>
    </row>
    <row r="32" spans="1:6" ht="38.25" x14ac:dyDescent="0.25">
      <c r="A32" s="137" t="s">
        <v>62</v>
      </c>
      <c r="B32" s="62" t="s">
        <v>63</v>
      </c>
      <c r="C32" s="34" t="s">
        <v>30</v>
      </c>
      <c r="D32" s="45">
        <v>45</v>
      </c>
      <c r="E32" s="47"/>
      <c r="F32" s="42" t="str">
        <f t="shared" si="0"/>
        <v/>
      </c>
    </row>
    <row r="33" spans="1:6" x14ac:dyDescent="0.25">
      <c r="A33" s="137"/>
      <c r="B33" s="62"/>
      <c r="C33" s="34"/>
      <c r="D33" s="45"/>
      <c r="E33" s="47"/>
      <c r="F33" s="88"/>
    </row>
    <row r="34" spans="1:6" x14ac:dyDescent="0.25">
      <c r="A34" s="137"/>
      <c r="B34" s="62"/>
      <c r="C34" s="34"/>
      <c r="D34" s="45"/>
      <c r="E34" s="47"/>
      <c r="F34" s="88"/>
    </row>
    <row r="35" spans="1:6" x14ac:dyDescent="0.25">
      <c r="A35" s="137"/>
      <c r="B35" s="62"/>
      <c r="C35" s="34"/>
      <c r="D35" s="45"/>
      <c r="E35" s="47"/>
      <c r="F35" s="88"/>
    </row>
    <row r="36" spans="1:6" x14ac:dyDescent="0.25">
      <c r="A36" s="137"/>
      <c r="B36" s="62"/>
      <c r="C36" s="34"/>
      <c r="D36" s="45"/>
      <c r="E36" s="47"/>
      <c r="F36" s="88"/>
    </row>
    <row r="37" spans="1:6" x14ac:dyDescent="0.25">
      <c r="A37" s="44"/>
      <c r="B37" s="62"/>
      <c r="C37" s="34"/>
      <c r="D37" s="45"/>
      <c r="E37" s="47"/>
      <c r="F37" s="88"/>
    </row>
    <row r="38" spans="1:6" x14ac:dyDescent="0.25">
      <c r="A38" s="44"/>
      <c r="B38" s="62"/>
      <c r="C38" s="34"/>
      <c r="D38" s="45"/>
      <c r="E38" s="47"/>
      <c r="F38" s="47"/>
    </row>
    <row r="39" spans="1:6" x14ac:dyDescent="0.25">
      <c r="A39" s="70"/>
      <c r="B39" s="58"/>
      <c r="C39" s="71"/>
      <c r="D39" s="72"/>
      <c r="E39" s="61"/>
      <c r="F39" s="61"/>
    </row>
    <row r="40" spans="1:6" ht="15" customHeight="1" x14ac:dyDescent="0.25">
      <c r="A40" s="73"/>
      <c r="B40" s="122" t="s">
        <v>11</v>
      </c>
      <c r="C40" s="123"/>
      <c r="D40" s="123"/>
      <c r="E40" s="124"/>
      <c r="F40" s="43" t="str">
        <f>IF(SUM(F10:F32)&gt;0,SUM(F10:F32)," ")</f>
        <v xml:space="preserve"> </v>
      </c>
    </row>
    <row r="41" spans="1:6" x14ac:dyDescent="0.25">
      <c r="A41" s="74"/>
      <c r="B41" s="66"/>
      <c r="C41" s="75"/>
      <c r="D41" s="76"/>
      <c r="E41" s="69"/>
      <c r="F41" s="69"/>
    </row>
    <row r="42" spans="1:6" x14ac:dyDescent="0.25">
      <c r="A42" s="116"/>
      <c r="B42" s="117"/>
      <c r="C42" s="93" t="s">
        <v>175</v>
      </c>
      <c r="D42" s="93"/>
      <c r="E42" s="113"/>
      <c r="F42" s="113"/>
    </row>
    <row r="43" spans="1:6" x14ac:dyDescent="0.25">
      <c r="A43" s="70"/>
      <c r="B43" s="58"/>
      <c r="C43" s="57"/>
      <c r="D43" s="77"/>
      <c r="E43" s="61"/>
      <c r="F43" s="61"/>
    </row>
    <row r="44" spans="1:6" x14ac:dyDescent="0.25">
      <c r="A44" s="73" t="s">
        <v>0</v>
      </c>
      <c r="B44" s="62" t="s">
        <v>1</v>
      </c>
      <c r="C44" s="44" t="s">
        <v>2</v>
      </c>
      <c r="D44" s="63" t="s">
        <v>3</v>
      </c>
      <c r="E44" s="64" t="s">
        <v>4</v>
      </c>
      <c r="F44" s="65" t="s">
        <v>5</v>
      </c>
    </row>
    <row r="45" spans="1:6" x14ac:dyDescent="0.25">
      <c r="A45" s="74"/>
      <c r="B45" s="66"/>
      <c r="C45" s="55"/>
      <c r="D45" s="56"/>
      <c r="E45" s="69"/>
      <c r="F45" s="69"/>
    </row>
    <row r="46" spans="1:6" x14ac:dyDescent="0.25">
      <c r="A46" s="70"/>
      <c r="B46" s="58"/>
      <c r="C46" s="71"/>
      <c r="D46" s="72"/>
      <c r="E46" s="61"/>
      <c r="F46" s="61"/>
    </row>
    <row r="47" spans="1:6" ht="15" customHeight="1" x14ac:dyDescent="0.25">
      <c r="A47" s="73"/>
      <c r="B47" s="122" t="s">
        <v>12</v>
      </c>
      <c r="C47" s="123"/>
      <c r="D47" s="123"/>
      <c r="E47" s="124"/>
      <c r="F47" s="47" t="str">
        <f>F40</f>
        <v xml:space="preserve"> </v>
      </c>
    </row>
    <row r="48" spans="1:6" x14ac:dyDescent="0.25">
      <c r="A48" s="74"/>
      <c r="B48" s="66"/>
      <c r="C48" s="75"/>
      <c r="D48" s="76"/>
      <c r="E48" s="69"/>
      <c r="F48" s="69"/>
    </row>
    <row r="49" spans="1:6" ht="25.5" x14ac:dyDescent="0.25">
      <c r="A49" s="137" t="s">
        <v>72</v>
      </c>
      <c r="B49" s="62" t="s">
        <v>73</v>
      </c>
      <c r="C49" s="34" t="s">
        <v>14</v>
      </c>
      <c r="D49" s="45">
        <v>1</v>
      </c>
      <c r="E49" s="47"/>
      <c r="F49" s="42" t="str">
        <f t="shared" ref="F49" si="1">IF(E49="-","Rate Only",IF(E49="","",ROUND($D49*E49,2)))</f>
        <v/>
      </c>
    </row>
    <row r="50" spans="1:6" x14ac:dyDescent="0.25">
      <c r="A50" s="137"/>
      <c r="B50" s="62"/>
      <c r="C50" s="34"/>
      <c r="D50" s="45"/>
      <c r="E50" s="47"/>
      <c r="F50" s="47"/>
    </row>
    <row r="51" spans="1:6" ht="25.5" x14ac:dyDescent="0.25">
      <c r="A51" s="137" t="s">
        <v>64</v>
      </c>
      <c r="B51" s="62" t="s">
        <v>44</v>
      </c>
      <c r="C51" s="34"/>
      <c r="D51" s="45"/>
      <c r="E51" s="47"/>
      <c r="F51" s="47"/>
    </row>
    <row r="52" spans="1:6" x14ac:dyDescent="0.25">
      <c r="A52" s="137"/>
      <c r="B52" s="62"/>
      <c r="C52" s="34"/>
      <c r="D52" s="45"/>
      <c r="E52" s="47"/>
      <c r="F52" s="42" t="str">
        <f t="shared" ref="F52:F61" si="2">IF(E52="-","Rate Only",IF(E52="","",ROUND($D52*E52,2)))</f>
        <v/>
      </c>
    </row>
    <row r="53" spans="1:6" x14ac:dyDescent="0.25">
      <c r="A53" s="137"/>
      <c r="B53" s="62" t="s">
        <v>65</v>
      </c>
      <c r="C53" s="34" t="s">
        <v>10</v>
      </c>
      <c r="D53" s="45">
        <v>20</v>
      </c>
      <c r="E53" s="47"/>
      <c r="F53" s="42" t="str">
        <f t="shared" si="2"/>
        <v/>
      </c>
    </row>
    <row r="54" spans="1:6" x14ac:dyDescent="0.25">
      <c r="A54" s="137"/>
      <c r="B54" s="62"/>
      <c r="C54" s="34"/>
      <c r="D54" s="45"/>
      <c r="E54" s="47"/>
      <c r="F54" s="42" t="str">
        <f t="shared" si="2"/>
        <v/>
      </c>
    </row>
    <row r="55" spans="1:6" x14ac:dyDescent="0.25">
      <c r="A55" s="137">
        <v>57.09</v>
      </c>
      <c r="B55" s="62" t="s">
        <v>45</v>
      </c>
      <c r="C55" s="34" t="s">
        <v>7</v>
      </c>
      <c r="D55" s="45">
        <v>2000</v>
      </c>
      <c r="E55" s="47"/>
      <c r="F55" s="42" t="str">
        <f t="shared" si="2"/>
        <v/>
      </c>
    </row>
    <row r="56" spans="1:6" x14ac:dyDescent="0.25">
      <c r="A56" s="137"/>
      <c r="B56" s="62"/>
      <c r="C56" s="34"/>
      <c r="D56" s="45"/>
      <c r="E56" s="47"/>
      <c r="F56" s="42" t="str">
        <f t="shared" si="2"/>
        <v/>
      </c>
    </row>
    <row r="57" spans="1:6" ht="38.25" x14ac:dyDescent="0.25">
      <c r="A57" s="137" t="s">
        <v>74</v>
      </c>
      <c r="B57" s="62" t="s">
        <v>75</v>
      </c>
      <c r="C57" s="34" t="s">
        <v>7</v>
      </c>
      <c r="D57" s="45">
        <v>1</v>
      </c>
      <c r="E57" s="47"/>
      <c r="F57" s="42" t="str">
        <f t="shared" si="2"/>
        <v/>
      </c>
    </row>
    <row r="58" spans="1:6" x14ac:dyDescent="0.25">
      <c r="A58" s="137"/>
      <c r="B58" s="24"/>
      <c r="C58" s="4"/>
      <c r="D58" s="14"/>
      <c r="E58" s="38"/>
      <c r="F58" s="42" t="str">
        <f t="shared" si="2"/>
        <v/>
      </c>
    </row>
    <row r="59" spans="1:6" x14ac:dyDescent="0.25">
      <c r="A59" s="12"/>
      <c r="B59" s="24"/>
      <c r="C59" s="4"/>
      <c r="D59" s="14"/>
      <c r="E59" s="38"/>
      <c r="F59" s="42" t="str">
        <f t="shared" si="2"/>
        <v/>
      </c>
    </row>
    <row r="60" spans="1:6" x14ac:dyDescent="0.25">
      <c r="A60" s="12"/>
      <c r="B60" s="24"/>
      <c r="C60" s="4"/>
      <c r="D60" s="14"/>
      <c r="E60" s="38"/>
      <c r="F60" s="42" t="str">
        <f t="shared" si="2"/>
        <v/>
      </c>
    </row>
    <row r="61" spans="1:6" x14ac:dyDescent="0.25">
      <c r="A61" s="12"/>
      <c r="B61" s="24"/>
      <c r="C61" s="4"/>
      <c r="D61" s="14"/>
      <c r="E61" s="38"/>
      <c r="F61" s="42" t="str">
        <f t="shared" si="2"/>
        <v/>
      </c>
    </row>
    <row r="62" spans="1:6" x14ac:dyDescent="0.25">
      <c r="A62" s="12"/>
      <c r="B62" s="24"/>
      <c r="C62" s="4"/>
      <c r="D62" s="14"/>
      <c r="E62" s="38"/>
      <c r="F62" s="38"/>
    </row>
    <row r="63" spans="1:6" x14ac:dyDescent="0.25">
      <c r="A63" s="12"/>
      <c r="B63" s="24"/>
      <c r="C63" s="4"/>
      <c r="D63" s="14"/>
      <c r="E63" s="38"/>
      <c r="F63" s="38"/>
    </row>
    <row r="64" spans="1:6" x14ac:dyDescent="0.25">
      <c r="A64" s="12"/>
      <c r="B64" s="24"/>
      <c r="C64" s="4"/>
      <c r="D64" s="14"/>
      <c r="E64" s="38"/>
      <c r="F64" s="38"/>
    </row>
    <row r="65" spans="1:6" x14ac:dyDescent="0.25">
      <c r="A65" s="12"/>
      <c r="B65" s="24"/>
      <c r="C65" s="4"/>
      <c r="D65" s="14"/>
      <c r="E65" s="38"/>
      <c r="F65" s="38"/>
    </row>
    <row r="66" spans="1:6" x14ac:dyDescent="0.25">
      <c r="A66" s="12"/>
      <c r="B66" s="24"/>
      <c r="C66" s="4"/>
      <c r="D66" s="14"/>
      <c r="E66" s="38"/>
      <c r="F66" s="38"/>
    </row>
    <row r="67" spans="1:6" x14ac:dyDescent="0.25">
      <c r="A67" s="12"/>
      <c r="B67" s="24"/>
      <c r="C67" s="4"/>
      <c r="D67" s="14"/>
      <c r="E67" s="38"/>
      <c r="F67" s="38"/>
    </row>
    <row r="68" spans="1:6" x14ac:dyDescent="0.25">
      <c r="A68" s="12"/>
      <c r="B68" s="24"/>
      <c r="C68" s="4"/>
      <c r="D68" s="14"/>
      <c r="E68" s="38"/>
      <c r="F68" s="38"/>
    </row>
    <row r="69" spans="1:6" x14ac:dyDescent="0.25">
      <c r="A69" s="12"/>
      <c r="B69" s="24"/>
      <c r="C69" s="4"/>
      <c r="D69" s="14"/>
      <c r="E69" s="38"/>
      <c r="F69" s="38"/>
    </row>
    <row r="70" spans="1:6" x14ac:dyDescent="0.25">
      <c r="A70" s="12"/>
      <c r="B70" s="24"/>
      <c r="C70" s="4"/>
      <c r="D70" s="14"/>
      <c r="E70" s="38"/>
      <c r="F70" s="38"/>
    </row>
    <row r="71" spans="1:6" x14ac:dyDescent="0.25">
      <c r="A71" s="12"/>
      <c r="B71" s="24"/>
      <c r="C71" s="4"/>
      <c r="D71" s="14"/>
      <c r="E71" s="38"/>
      <c r="F71" s="38"/>
    </row>
    <row r="72" spans="1:6" x14ac:dyDescent="0.25">
      <c r="A72" s="12"/>
      <c r="B72" s="24"/>
      <c r="C72" s="4"/>
      <c r="D72" s="14"/>
      <c r="E72" s="38"/>
      <c r="F72" s="38"/>
    </row>
    <row r="73" spans="1:6" x14ac:dyDescent="0.25">
      <c r="A73" s="12"/>
      <c r="B73" s="24"/>
      <c r="C73" s="4"/>
      <c r="D73" s="14"/>
      <c r="E73" s="38"/>
      <c r="F73" s="38"/>
    </row>
    <row r="74" spans="1:6" x14ac:dyDescent="0.25">
      <c r="A74" s="12"/>
      <c r="B74" s="24"/>
      <c r="C74" s="4"/>
      <c r="D74" s="14"/>
      <c r="E74" s="38"/>
      <c r="F74" s="38"/>
    </row>
    <row r="75" spans="1:6" x14ac:dyDescent="0.25">
      <c r="A75" s="12"/>
      <c r="B75" s="24"/>
      <c r="C75" s="4"/>
      <c r="D75" s="14"/>
      <c r="E75" s="38"/>
      <c r="F75" s="38"/>
    </row>
    <row r="76" spans="1:6" x14ac:dyDescent="0.25">
      <c r="A76" s="12"/>
      <c r="B76" s="24"/>
      <c r="C76" s="4"/>
      <c r="D76" s="14"/>
      <c r="E76" s="38"/>
      <c r="F76" s="38"/>
    </row>
    <row r="77" spans="1:6" x14ac:dyDescent="0.25">
      <c r="A77" s="12"/>
      <c r="B77" s="24"/>
      <c r="C77" s="4"/>
      <c r="D77" s="14"/>
      <c r="E77" s="38"/>
      <c r="F77" s="38"/>
    </row>
    <row r="78" spans="1:6" x14ac:dyDescent="0.25">
      <c r="A78" s="12"/>
      <c r="B78" s="24"/>
      <c r="C78" s="4"/>
      <c r="D78" s="14"/>
      <c r="E78" s="38"/>
      <c r="F78" s="38"/>
    </row>
    <row r="79" spans="1:6" x14ac:dyDescent="0.25">
      <c r="A79" s="12"/>
      <c r="B79" s="24"/>
      <c r="C79" s="4"/>
      <c r="D79" s="14"/>
      <c r="E79" s="38"/>
      <c r="F79" s="38"/>
    </row>
    <row r="80" spans="1:6" x14ac:dyDescent="0.25">
      <c r="A80" s="12"/>
      <c r="B80" s="24"/>
      <c r="C80" s="4"/>
      <c r="D80" s="14"/>
      <c r="E80" s="38"/>
      <c r="F80" s="38"/>
    </row>
    <row r="81" spans="1:6" x14ac:dyDescent="0.25">
      <c r="A81" s="12"/>
      <c r="B81" s="24"/>
      <c r="C81" s="4"/>
      <c r="D81" s="14"/>
      <c r="E81" s="38"/>
      <c r="F81" s="38"/>
    </row>
    <row r="82" spans="1:6" x14ac:dyDescent="0.25">
      <c r="A82" s="12"/>
      <c r="B82" s="24"/>
      <c r="C82" s="4"/>
      <c r="D82" s="14"/>
      <c r="E82" s="38"/>
      <c r="F82" s="38"/>
    </row>
    <row r="83" spans="1:6" x14ac:dyDescent="0.25">
      <c r="A83" s="12"/>
      <c r="B83" s="24"/>
      <c r="C83" s="4"/>
      <c r="D83" s="14"/>
      <c r="E83" s="38"/>
      <c r="F83" s="38"/>
    </row>
    <row r="84" spans="1:6" x14ac:dyDescent="0.25">
      <c r="A84" s="12"/>
      <c r="B84" s="24"/>
      <c r="C84" s="4"/>
      <c r="D84" s="14"/>
      <c r="E84" s="38"/>
      <c r="F84" s="38"/>
    </row>
    <row r="85" spans="1:6" x14ac:dyDescent="0.25">
      <c r="A85" s="12"/>
      <c r="B85" s="24"/>
      <c r="C85" s="4"/>
      <c r="D85" s="14"/>
      <c r="E85" s="38"/>
      <c r="F85" s="38"/>
    </row>
    <row r="86" spans="1:6" x14ac:dyDescent="0.25">
      <c r="A86" s="48"/>
      <c r="B86" s="29"/>
      <c r="C86" s="2"/>
      <c r="D86" s="27"/>
      <c r="E86" s="52"/>
      <c r="F86" s="52"/>
    </row>
    <row r="87" spans="1:6" x14ac:dyDescent="0.25">
      <c r="A87" s="16"/>
      <c r="B87" s="125" t="s">
        <v>6</v>
      </c>
      <c r="C87" s="126"/>
      <c r="D87" s="126"/>
      <c r="E87" s="127"/>
      <c r="F87" s="43" t="str">
        <f>IF(SUM(F47:F85)&gt;0,SUM(F47:F85)," ")</f>
        <v xml:space="preserve"> </v>
      </c>
    </row>
    <row r="88" spans="1:6" x14ac:dyDescent="0.25">
      <c r="A88" s="49"/>
      <c r="B88" s="30"/>
      <c r="C88" s="7"/>
      <c r="D88" s="28"/>
      <c r="E88" s="54"/>
      <c r="F88" s="54"/>
    </row>
    <row r="89" spans="1:6" x14ac:dyDescent="0.25">
      <c r="C89" s="93" t="s">
        <v>176</v>
      </c>
    </row>
  </sheetData>
  <mergeCells count="3">
    <mergeCell ref="B40:E40"/>
    <mergeCell ref="B87:E87"/>
    <mergeCell ref="B47:E47"/>
  </mergeCells>
  <pageMargins left="0.70866141732283472" right="0.70866141732283472" top="0.82677165354330717" bottom="0.74803149606299213" header="0.31496062992125984" footer="0.31496062992125984"/>
  <pageSetup paperSize="9" fitToHeight="0" orientation="portrait" r:id="rId1"/>
  <headerFooter>
    <oddHeader xml:space="preserve">&amp;L&amp;8BAKWENA PLATINUM CORRIDOR CONCESSIONAIRE (PTY) LTD
CONTRACT NO: BPCC-N4-9-2021/RH-2
SECTION B  SEAL N4-12
</oddHeader>
    <oddFooter>&amp;R&amp;8&amp;Z&amp;F</oddFooter>
  </headerFooter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F49"/>
  <sheetViews>
    <sheetView view="pageBreakPreview" topLeftCell="A34" zoomScaleNormal="100" zoomScaleSheetLayoutView="100" zoomScalePageLayoutView="145" workbookViewId="0">
      <selection activeCell="A37" sqref="A37:XFD37"/>
    </sheetView>
  </sheetViews>
  <sheetFormatPr defaultRowHeight="15" x14ac:dyDescent="0.25"/>
  <cols>
    <col min="1" max="1" width="9.140625" style="9"/>
    <col min="2" max="2" width="33.7109375" style="26" customWidth="1"/>
    <col min="3" max="3" width="8" style="9" customWidth="1"/>
    <col min="4" max="4" width="9.5703125" style="22" customWidth="1"/>
    <col min="5" max="5" width="12.28515625" style="35" customWidth="1"/>
    <col min="6" max="6" width="13.140625" style="35" customWidth="1"/>
  </cols>
  <sheetData>
    <row r="1" spans="1:6" x14ac:dyDescent="0.25">
      <c r="A1" s="1"/>
      <c r="B1" s="23"/>
      <c r="C1" s="1"/>
      <c r="D1" s="31"/>
      <c r="E1" s="52"/>
      <c r="F1" s="52"/>
    </row>
    <row r="2" spans="1:6" x14ac:dyDescent="0.25">
      <c r="A2" s="4" t="s">
        <v>0</v>
      </c>
      <c r="B2" s="24" t="s">
        <v>1</v>
      </c>
      <c r="C2" s="12" t="s">
        <v>2</v>
      </c>
      <c r="D2" s="13" t="s">
        <v>3</v>
      </c>
      <c r="E2" s="53" t="s">
        <v>4</v>
      </c>
      <c r="F2" s="41" t="s">
        <v>5</v>
      </c>
    </row>
    <row r="3" spans="1:6" x14ac:dyDescent="0.25">
      <c r="A3" s="6"/>
      <c r="B3" s="25"/>
      <c r="C3" s="6"/>
      <c r="D3" s="33"/>
      <c r="E3" s="54"/>
      <c r="F3" s="54"/>
    </row>
    <row r="4" spans="1:6" x14ac:dyDescent="0.25">
      <c r="A4" s="12" t="s">
        <v>79</v>
      </c>
      <c r="B4" s="24" t="s">
        <v>80</v>
      </c>
      <c r="C4" s="4"/>
      <c r="D4" s="32"/>
      <c r="E4" s="38"/>
      <c r="F4" s="38"/>
    </row>
    <row r="5" spans="1:6" x14ac:dyDescent="0.25">
      <c r="A5" s="4"/>
      <c r="B5" s="24"/>
      <c r="C5" s="4"/>
      <c r="D5" s="32"/>
      <c r="E5" s="38"/>
      <c r="F5" s="38"/>
    </row>
    <row r="6" spans="1:6" ht="26.25" x14ac:dyDescent="0.25">
      <c r="A6" s="137" t="s">
        <v>166</v>
      </c>
      <c r="B6" s="24" t="s">
        <v>180</v>
      </c>
      <c r="C6" s="44" t="s">
        <v>8</v>
      </c>
      <c r="D6" s="51">
        <v>1</v>
      </c>
      <c r="E6" s="43">
        <v>25000</v>
      </c>
      <c r="F6" s="42">
        <f t="shared" ref="F6" si="0">IF(E6="-","Rate Only",IF(E6="","",ROUND($D6*E6,2)))</f>
        <v>25000</v>
      </c>
    </row>
    <row r="7" spans="1:6" x14ac:dyDescent="0.25">
      <c r="A7" s="4"/>
      <c r="B7" s="24"/>
      <c r="C7" s="4"/>
      <c r="D7" s="32"/>
      <c r="E7" s="38"/>
      <c r="F7" s="38"/>
    </row>
    <row r="8" spans="1:6" x14ac:dyDescent="0.25">
      <c r="A8" s="4"/>
      <c r="B8" s="24"/>
      <c r="C8" s="4"/>
      <c r="D8" s="32"/>
      <c r="E8" s="38"/>
      <c r="F8" s="38"/>
    </row>
    <row r="9" spans="1:6" x14ac:dyDescent="0.25">
      <c r="A9" s="4"/>
      <c r="B9" s="24"/>
      <c r="C9" s="4"/>
      <c r="D9" s="32"/>
      <c r="E9" s="38"/>
      <c r="F9" s="38"/>
    </row>
    <row r="10" spans="1:6" x14ac:dyDescent="0.25">
      <c r="A10" s="4"/>
      <c r="B10" s="24"/>
      <c r="C10" s="4"/>
      <c r="D10" s="32"/>
      <c r="E10" s="38"/>
      <c r="F10" s="38"/>
    </row>
    <row r="11" spans="1:6" x14ac:dyDescent="0.25">
      <c r="A11" s="4"/>
      <c r="B11" s="24"/>
      <c r="C11" s="4"/>
      <c r="D11" s="32"/>
      <c r="E11" s="38"/>
      <c r="F11" s="38"/>
    </row>
    <row r="12" spans="1:6" x14ac:dyDescent="0.25">
      <c r="A12" s="4"/>
      <c r="B12" s="24"/>
      <c r="C12" s="4"/>
      <c r="D12" s="32"/>
      <c r="E12" s="38"/>
      <c r="F12" s="38"/>
    </row>
    <row r="13" spans="1:6" x14ac:dyDescent="0.25">
      <c r="A13" s="4"/>
      <c r="B13" s="24"/>
      <c r="C13" s="4"/>
      <c r="D13" s="32"/>
      <c r="E13" s="38"/>
      <c r="F13" s="38"/>
    </row>
    <row r="14" spans="1:6" x14ac:dyDescent="0.25">
      <c r="A14" s="4"/>
      <c r="B14" s="24"/>
      <c r="C14" s="4"/>
      <c r="D14" s="32"/>
      <c r="E14" s="38"/>
      <c r="F14" s="38"/>
    </row>
    <row r="15" spans="1:6" x14ac:dyDescent="0.25">
      <c r="A15" s="4"/>
      <c r="B15" s="24"/>
      <c r="C15" s="4"/>
      <c r="D15" s="32"/>
      <c r="E15" s="38"/>
      <c r="F15" s="38"/>
    </row>
    <row r="16" spans="1:6" x14ac:dyDescent="0.25">
      <c r="A16" s="4"/>
      <c r="B16" s="24"/>
      <c r="C16" s="4"/>
      <c r="D16" s="32"/>
      <c r="E16" s="38"/>
      <c r="F16" s="38"/>
    </row>
    <row r="17" spans="1:6" x14ac:dyDescent="0.25">
      <c r="A17" s="4"/>
      <c r="B17" s="24"/>
      <c r="C17" s="4"/>
      <c r="D17" s="32"/>
      <c r="E17" s="38"/>
      <c r="F17" s="38"/>
    </row>
    <row r="18" spans="1:6" x14ac:dyDescent="0.25">
      <c r="A18" s="4"/>
      <c r="B18" s="24"/>
      <c r="C18" s="4"/>
      <c r="D18" s="32"/>
      <c r="E18" s="38"/>
      <c r="F18" s="38"/>
    </row>
    <row r="19" spans="1:6" x14ac:dyDescent="0.25">
      <c r="A19" s="4"/>
      <c r="B19" s="24"/>
      <c r="C19" s="4"/>
      <c r="D19" s="32"/>
      <c r="E19" s="38"/>
      <c r="F19" s="38"/>
    </row>
    <row r="20" spans="1:6" x14ac:dyDescent="0.25">
      <c r="A20" s="4"/>
      <c r="B20" s="24"/>
      <c r="C20" s="4"/>
      <c r="D20" s="32"/>
      <c r="E20" s="38"/>
      <c r="F20" s="38"/>
    </row>
    <row r="21" spans="1:6" x14ac:dyDescent="0.25">
      <c r="A21" s="4"/>
      <c r="B21" s="24"/>
      <c r="C21" s="4"/>
      <c r="D21" s="32"/>
      <c r="E21" s="38"/>
      <c r="F21" s="38"/>
    </row>
    <row r="22" spans="1:6" x14ac:dyDescent="0.25">
      <c r="A22" s="4"/>
      <c r="B22" s="24"/>
      <c r="C22" s="4"/>
      <c r="D22" s="32"/>
      <c r="E22" s="38"/>
      <c r="F22" s="38"/>
    </row>
    <row r="23" spans="1:6" x14ac:dyDescent="0.25">
      <c r="A23" s="4"/>
      <c r="B23" s="24"/>
      <c r="C23" s="4"/>
      <c r="D23" s="32"/>
      <c r="E23" s="38"/>
      <c r="F23" s="38"/>
    </row>
    <row r="24" spans="1:6" x14ac:dyDescent="0.25">
      <c r="A24" s="4"/>
      <c r="B24" s="24"/>
      <c r="C24" s="4"/>
      <c r="D24" s="32"/>
      <c r="E24" s="38"/>
      <c r="F24" s="38"/>
    </row>
    <row r="25" spans="1:6" x14ac:dyDescent="0.25">
      <c r="A25" s="4"/>
      <c r="B25" s="24"/>
      <c r="C25" s="4"/>
      <c r="D25" s="32"/>
      <c r="E25" s="38"/>
      <c r="F25" s="38"/>
    </row>
    <row r="26" spans="1:6" x14ac:dyDescent="0.25">
      <c r="A26" s="4"/>
      <c r="B26" s="24"/>
      <c r="C26" s="4"/>
      <c r="D26" s="32"/>
      <c r="E26" s="38"/>
      <c r="F26" s="38"/>
    </row>
    <row r="27" spans="1:6" x14ac:dyDescent="0.25">
      <c r="A27" s="4"/>
      <c r="B27" s="24"/>
      <c r="C27" s="4"/>
      <c r="D27" s="32"/>
      <c r="E27" s="38"/>
      <c r="F27" s="38"/>
    </row>
    <row r="28" spans="1:6" x14ac:dyDescent="0.25">
      <c r="A28" s="4"/>
      <c r="B28" s="24"/>
      <c r="C28" s="4"/>
      <c r="D28" s="32"/>
      <c r="E28" s="38"/>
      <c r="F28" s="38"/>
    </row>
    <row r="29" spans="1:6" x14ac:dyDescent="0.25">
      <c r="A29" s="4"/>
      <c r="B29" s="24"/>
      <c r="C29" s="4"/>
      <c r="D29" s="32"/>
      <c r="E29" s="38"/>
      <c r="F29" s="38"/>
    </row>
    <row r="30" spans="1:6" x14ac:dyDescent="0.25">
      <c r="A30" s="4"/>
      <c r="B30" s="24"/>
      <c r="C30" s="4"/>
      <c r="D30" s="32"/>
      <c r="E30" s="38"/>
      <c r="F30" s="38"/>
    </row>
    <row r="31" spans="1:6" x14ac:dyDescent="0.25">
      <c r="A31" s="4"/>
      <c r="B31" s="24"/>
      <c r="C31" s="4"/>
      <c r="D31" s="32"/>
      <c r="E31" s="38"/>
      <c r="F31" s="38"/>
    </row>
    <row r="32" spans="1:6" x14ac:dyDescent="0.25">
      <c r="A32" s="4"/>
      <c r="B32" s="24"/>
      <c r="C32" s="4"/>
      <c r="D32" s="32"/>
      <c r="E32" s="38"/>
      <c r="F32" s="38"/>
    </row>
    <row r="33" spans="1:6" x14ac:dyDescent="0.25">
      <c r="A33" s="4"/>
      <c r="B33" s="24"/>
      <c r="C33" s="4"/>
      <c r="D33" s="32"/>
      <c r="E33" s="38"/>
      <c r="F33" s="38"/>
    </row>
    <row r="34" spans="1:6" x14ac:dyDescent="0.25">
      <c r="A34" s="4"/>
      <c r="B34" s="24"/>
      <c r="C34" s="4"/>
      <c r="D34" s="32"/>
      <c r="E34" s="38"/>
      <c r="F34" s="38"/>
    </row>
    <row r="35" spans="1:6" x14ac:dyDescent="0.25">
      <c r="A35" s="4"/>
      <c r="B35" s="24"/>
      <c r="C35" s="4"/>
      <c r="D35" s="32"/>
      <c r="E35" s="38"/>
      <c r="F35" s="38"/>
    </row>
    <row r="36" spans="1:6" x14ac:dyDescent="0.25">
      <c r="A36" s="4"/>
      <c r="B36" s="24"/>
      <c r="C36" s="4"/>
      <c r="D36" s="32"/>
      <c r="E36" s="38"/>
      <c r="F36" s="38"/>
    </row>
    <row r="37" spans="1:6" x14ac:dyDescent="0.25">
      <c r="A37" s="4"/>
      <c r="B37" s="24"/>
      <c r="C37" s="4"/>
      <c r="D37" s="32"/>
      <c r="E37" s="38"/>
      <c r="F37" s="38"/>
    </row>
    <row r="38" spans="1:6" x14ac:dyDescent="0.25">
      <c r="A38" s="4"/>
      <c r="B38" s="24"/>
      <c r="C38" s="4"/>
      <c r="D38" s="32"/>
      <c r="E38" s="38"/>
      <c r="F38" s="38"/>
    </row>
    <row r="39" spans="1:6" x14ac:dyDescent="0.25">
      <c r="A39" s="4"/>
      <c r="B39" s="24"/>
      <c r="C39" s="4"/>
      <c r="D39" s="32"/>
      <c r="E39" s="38"/>
      <c r="F39" s="38"/>
    </row>
    <row r="40" spans="1:6" x14ac:dyDescent="0.25">
      <c r="A40" s="4"/>
      <c r="B40" s="24"/>
      <c r="C40" s="4"/>
      <c r="D40" s="32"/>
      <c r="E40" s="38"/>
      <c r="F40" s="38"/>
    </row>
    <row r="41" spans="1:6" x14ac:dyDescent="0.25">
      <c r="A41" s="4"/>
      <c r="B41" s="24"/>
      <c r="C41" s="4"/>
      <c r="D41" s="32"/>
      <c r="E41" s="38"/>
      <c r="F41" s="38"/>
    </row>
    <row r="42" spans="1:6" x14ac:dyDescent="0.25">
      <c r="A42" s="4"/>
      <c r="B42" s="24"/>
      <c r="C42" s="4"/>
      <c r="D42" s="32"/>
      <c r="E42" s="38"/>
      <c r="F42" s="38"/>
    </row>
    <row r="43" spans="1:6" x14ac:dyDescent="0.25">
      <c r="A43" s="4"/>
      <c r="B43" s="24"/>
      <c r="C43" s="4"/>
      <c r="D43" s="32"/>
      <c r="E43" s="38"/>
      <c r="F43" s="38"/>
    </row>
    <row r="44" spans="1:6" x14ac:dyDescent="0.25">
      <c r="A44" s="4"/>
      <c r="B44" s="24"/>
      <c r="C44" s="4"/>
      <c r="D44" s="32"/>
      <c r="E44" s="38"/>
      <c r="F44" s="38"/>
    </row>
    <row r="45" spans="1:6" x14ac:dyDescent="0.25">
      <c r="A45" s="4"/>
      <c r="B45" s="24"/>
      <c r="C45" s="4"/>
      <c r="D45" s="32"/>
      <c r="E45" s="38"/>
      <c r="F45" s="38"/>
    </row>
    <row r="46" spans="1:6" x14ac:dyDescent="0.25">
      <c r="A46" s="70"/>
      <c r="B46" s="29"/>
      <c r="C46" s="72"/>
      <c r="D46" s="72"/>
      <c r="E46" s="52"/>
      <c r="F46" s="52"/>
    </row>
    <row r="47" spans="1:6" x14ac:dyDescent="0.25">
      <c r="A47" s="73"/>
      <c r="B47" s="125" t="s">
        <v>6</v>
      </c>
      <c r="C47" s="126"/>
      <c r="D47" s="126"/>
      <c r="E47" s="127"/>
      <c r="F47" s="43">
        <f>SUM(F4:F45)</f>
        <v>25000</v>
      </c>
    </row>
    <row r="48" spans="1:6" x14ac:dyDescent="0.25">
      <c r="A48" s="74"/>
      <c r="B48" s="30"/>
      <c r="C48" s="76"/>
      <c r="D48" s="76"/>
      <c r="E48" s="54"/>
      <c r="F48" s="54"/>
    </row>
    <row r="49" spans="1:3" x14ac:dyDescent="0.25">
      <c r="A49" s="22"/>
      <c r="C49" s="93" t="s">
        <v>177</v>
      </c>
    </row>
  </sheetData>
  <mergeCells count="1">
    <mergeCell ref="B47:E47"/>
  </mergeCells>
  <pageMargins left="0.70866141732283472" right="0.70866141732283472" top="0.82677165354330717" bottom="0.74803149606299213" header="0.31496062992125984" footer="0.31496062992125984"/>
  <pageSetup paperSize="9" fitToHeight="0" orientation="portrait" r:id="rId1"/>
  <headerFooter>
    <oddHeader xml:space="preserve">&amp;L&amp;8BAKWENA PLATINUM CORRIDOR CONCESSIONAIRE (PTY) LTD
CONTRACT NO: BPCC-N4-9-2021/RH-2
SECTION B  SEAL N4-12
</oddHeader>
    <oddFooter>&amp;R&amp;8&amp;Z&amp;F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50"/>
  <sheetViews>
    <sheetView view="pageBreakPreview" topLeftCell="A31" zoomScaleNormal="100" zoomScaleSheetLayoutView="100" zoomScalePageLayoutView="145" workbookViewId="0">
      <selection activeCell="A33" sqref="A33:XFD36"/>
    </sheetView>
  </sheetViews>
  <sheetFormatPr defaultRowHeight="15" x14ac:dyDescent="0.25"/>
  <cols>
    <col min="1" max="1" width="9.140625" style="19"/>
    <col min="2" max="2" width="33.7109375" style="9" customWidth="1"/>
    <col min="3" max="3" width="8.85546875" style="9" bestFit="1" customWidth="1"/>
    <col min="4" max="4" width="10.85546875" style="22" customWidth="1"/>
    <col min="5" max="5" width="11.28515625" style="9" bestFit="1" customWidth="1"/>
    <col min="6" max="6" width="13.28515625" style="9" customWidth="1"/>
  </cols>
  <sheetData>
    <row r="1" spans="1:6" x14ac:dyDescent="0.25">
      <c r="A1" s="15"/>
      <c r="B1" s="1"/>
      <c r="C1" s="1"/>
      <c r="D1" s="31"/>
      <c r="E1" s="3"/>
      <c r="F1" s="3"/>
    </row>
    <row r="2" spans="1:6" x14ac:dyDescent="0.25">
      <c r="A2" s="18" t="s">
        <v>0</v>
      </c>
      <c r="B2" s="4" t="s">
        <v>1</v>
      </c>
      <c r="C2" s="12" t="s">
        <v>2</v>
      </c>
      <c r="D2" s="13" t="s">
        <v>3</v>
      </c>
      <c r="E2" s="11" t="s">
        <v>4</v>
      </c>
      <c r="F2" s="10" t="s">
        <v>5</v>
      </c>
    </row>
    <row r="3" spans="1:6" x14ac:dyDescent="0.25">
      <c r="A3" s="17"/>
      <c r="B3" s="6"/>
      <c r="C3" s="6"/>
      <c r="D3" s="33"/>
      <c r="E3" s="8"/>
      <c r="F3" s="8"/>
    </row>
    <row r="4" spans="1:6" x14ac:dyDescent="0.25">
      <c r="A4" s="16" t="s">
        <v>100</v>
      </c>
      <c r="B4" s="4" t="s">
        <v>86</v>
      </c>
      <c r="C4" s="4"/>
      <c r="D4" s="32"/>
      <c r="E4" s="5"/>
      <c r="F4" s="5"/>
    </row>
    <row r="5" spans="1:6" x14ac:dyDescent="0.25">
      <c r="A5" s="16"/>
      <c r="B5" s="4"/>
      <c r="C5" s="4"/>
      <c r="D5" s="32"/>
      <c r="E5" s="5"/>
      <c r="F5" s="5"/>
    </row>
    <row r="6" spans="1:6" x14ac:dyDescent="0.25">
      <c r="A6" s="16" t="s">
        <v>167</v>
      </c>
      <c r="B6" s="4" t="s">
        <v>160</v>
      </c>
      <c r="C6" s="4"/>
      <c r="D6" s="32"/>
      <c r="E6" s="38"/>
      <c r="F6" s="42" t="str">
        <f t="shared" ref="F6:F7" si="0">IF(E6="-","Rate Only",IF(E6="","",ROUND($D6*E6,2)))</f>
        <v/>
      </c>
    </row>
    <row r="7" spans="1:6" x14ac:dyDescent="0.25">
      <c r="A7" s="18"/>
      <c r="B7" s="4" t="s">
        <v>159</v>
      </c>
      <c r="C7" s="4" t="s">
        <v>15</v>
      </c>
      <c r="D7" s="32">
        <v>1</v>
      </c>
      <c r="E7" s="5"/>
      <c r="F7" s="42" t="str">
        <f t="shared" si="0"/>
        <v/>
      </c>
    </row>
    <row r="8" spans="1:6" x14ac:dyDescent="0.25">
      <c r="A8" s="18"/>
      <c r="B8" s="4"/>
      <c r="C8" s="4"/>
      <c r="D8" s="32"/>
      <c r="E8" s="5"/>
      <c r="F8" s="5"/>
    </row>
    <row r="9" spans="1:6" x14ac:dyDescent="0.25">
      <c r="A9" s="18"/>
      <c r="B9" s="4"/>
      <c r="C9" s="4"/>
      <c r="D9" s="32"/>
      <c r="E9" s="5"/>
      <c r="F9" s="5"/>
    </row>
    <row r="10" spans="1:6" x14ac:dyDescent="0.25">
      <c r="A10" s="18"/>
      <c r="B10" s="4"/>
      <c r="C10" s="4"/>
      <c r="D10" s="32"/>
      <c r="E10" s="5"/>
      <c r="F10" s="5"/>
    </row>
    <row r="11" spans="1:6" x14ac:dyDescent="0.25">
      <c r="A11" s="18"/>
      <c r="B11" s="4"/>
      <c r="C11" s="4"/>
      <c r="D11" s="32"/>
      <c r="E11" s="5"/>
      <c r="F11" s="5"/>
    </row>
    <row r="12" spans="1:6" x14ac:dyDescent="0.25">
      <c r="A12" s="18"/>
      <c r="B12" s="4"/>
      <c r="C12" s="4"/>
      <c r="D12" s="32"/>
      <c r="E12" s="5"/>
      <c r="F12" s="5"/>
    </row>
    <row r="13" spans="1:6" x14ac:dyDescent="0.25">
      <c r="A13" s="18"/>
      <c r="B13" s="4"/>
      <c r="C13" s="4"/>
      <c r="D13" s="32"/>
      <c r="E13" s="5"/>
      <c r="F13" s="5"/>
    </row>
    <row r="14" spans="1:6" x14ac:dyDescent="0.25">
      <c r="A14" s="18"/>
      <c r="B14" s="4"/>
      <c r="C14" s="4"/>
      <c r="D14" s="32"/>
      <c r="E14" s="5"/>
      <c r="F14" s="5"/>
    </row>
    <row r="15" spans="1:6" x14ac:dyDescent="0.25">
      <c r="A15" s="18"/>
      <c r="B15" s="4"/>
      <c r="C15" s="4"/>
      <c r="D15" s="32"/>
      <c r="E15" s="5"/>
      <c r="F15" s="5"/>
    </row>
    <row r="16" spans="1:6" x14ac:dyDescent="0.25">
      <c r="A16" s="18"/>
      <c r="B16" s="4"/>
      <c r="C16" s="4"/>
      <c r="D16" s="32"/>
      <c r="E16" s="5"/>
      <c r="F16" s="5"/>
    </row>
    <row r="17" spans="1:6" x14ac:dyDescent="0.25">
      <c r="A17" s="18"/>
      <c r="B17" s="4"/>
      <c r="C17" s="4"/>
      <c r="D17" s="32"/>
      <c r="E17" s="5"/>
      <c r="F17" s="5"/>
    </row>
    <row r="18" spans="1:6" x14ac:dyDescent="0.25">
      <c r="A18" s="18"/>
      <c r="B18" s="4"/>
      <c r="C18" s="4"/>
      <c r="D18" s="32"/>
      <c r="E18" s="5"/>
      <c r="F18" s="5"/>
    </row>
    <row r="19" spans="1:6" x14ac:dyDescent="0.25">
      <c r="A19" s="18"/>
      <c r="B19" s="4"/>
      <c r="C19" s="4"/>
      <c r="D19" s="32"/>
      <c r="E19" s="5"/>
      <c r="F19" s="5"/>
    </row>
    <row r="20" spans="1:6" x14ac:dyDescent="0.25">
      <c r="A20" s="18"/>
      <c r="B20" s="4"/>
      <c r="C20" s="4"/>
      <c r="D20" s="32"/>
      <c r="E20" s="5"/>
      <c r="F20" s="5"/>
    </row>
    <row r="21" spans="1:6" x14ac:dyDescent="0.25">
      <c r="A21" s="18"/>
      <c r="B21" s="4"/>
      <c r="C21" s="4"/>
      <c r="D21" s="32"/>
      <c r="E21" s="5"/>
      <c r="F21" s="5"/>
    </row>
    <row r="22" spans="1:6" x14ac:dyDescent="0.25">
      <c r="A22" s="18"/>
      <c r="B22" s="4"/>
      <c r="C22" s="4"/>
      <c r="D22" s="32"/>
      <c r="E22" s="5"/>
      <c r="F22" s="5"/>
    </row>
    <row r="23" spans="1:6" x14ac:dyDescent="0.25">
      <c r="A23" s="18"/>
      <c r="B23" s="4"/>
      <c r="C23" s="4"/>
      <c r="D23" s="32"/>
      <c r="E23" s="5"/>
      <c r="F23" s="5"/>
    </row>
    <row r="24" spans="1:6" x14ac:dyDescent="0.25">
      <c r="A24" s="18"/>
      <c r="B24" s="4"/>
      <c r="C24" s="4"/>
      <c r="D24" s="32"/>
      <c r="E24" s="5"/>
      <c r="F24" s="5"/>
    </row>
    <row r="25" spans="1:6" x14ac:dyDescent="0.25">
      <c r="A25" s="18"/>
      <c r="B25" s="4"/>
      <c r="C25" s="4"/>
      <c r="D25" s="32"/>
      <c r="E25" s="5"/>
      <c r="F25" s="5"/>
    </row>
    <row r="26" spans="1:6" x14ac:dyDescent="0.25">
      <c r="A26" s="18"/>
      <c r="B26" s="4"/>
      <c r="C26" s="4"/>
      <c r="D26" s="32"/>
      <c r="E26" s="5"/>
      <c r="F26" s="5"/>
    </row>
    <row r="27" spans="1:6" x14ac:dyDescent="0.25">
      <c r="A27" s="18"/>
      <c r="B27" s="4"/>
      <c r="C27" s="4"/>
      <c r="D27" s="32"/>
      <c r="E27" s="5"/>
      <c r="F27" s="5"/>
    </row>
    <row r="28" spans="1:6" x14ac:dyDescent="0.25">
      <c r="A28" s="18"/>
      <c r="B28" s="4"/>
      <c r="C28" s="4"/>
      <c r="D28" s="32"/>
      <c r="E28" s="5"/>
      <c r="F28" s="5"/>
    </row>
    <row r="29" spans="1:6" x14ac:dyDescent="0.25">
      <c r="A29" s="18"/>
      <c r="B29" s="4"/>
      <c r="C29" s="4"/>
      <c r="D29" s="32"/>
      <c r="E29" s="5"/>
      <c r="F29" s="5"/>
    </row>
    <row r="30" spans="1:6" x14ac:dyDescent="0.25">
      <c r="A30" s="18"/>
      <c r="B30" s="4"/>
      <c r="C30" s="4"/>
      <c r="D30" s="32"/>
      <c r="E30" s="5"/>
      <c r="F30" s="5"/>
    </row>
    <row r="31" spans="1:6" x14ac:dyDescent="0.25">
      <c r="A31" s="18"/>
      <c r="B31" s="4"/>
      <c r="C31" s="4"/>
      <c r="D31" s="32"/>
      <c r="E31" s="5"/>
      <c r="F31" s="5"/>
    </row>
    <row r="32" spans="1:6" x14ac:dyDescent="0.25">
      <c r="A32" s="18"/>
      <c r="B32" s="4"/>
      <c r="C32" s="4"/>
      <c r="D32" s="32"/>
      <c r="E32" s="5"/>
      <c r="F32" s="5"/>
    </row>
    <row r="33" spans="1:6" x14ac:dyDescent="0.25">
      <c r="A33" s="18"/>
      <c r="B33" s="4"/>
      <c r="C33" s="4"/>
      <c r="D33" s="32"/>
      <c r="E33" s="5"/>
      <c r="F33" s="5"/>
    </row>
    <row r="34" spans="1:6" x14ac:dyDescent="0.25">
      <c r="A34" s="18"/>
      <c r="B34" s="4"/>
      <c r="C34" s="4"/>
      <c r="D34" s="32"/>
      <c r="E34" s="5"/>
      <c r="F34" s="5"/>
    </row>
    <row r="35" spans="1:6" x14ac:dyDescent="0.25">
      <c r="A35" s="18"/>
      <c r="B35" s="4"/>
      <c r="C35" s="4"/>
      <c r="D35" s="32"/>
      <c r="E35" s="5"/>
      <c r="F35" s="5"/>
    </row>
    <row r="36" spans="1:6" x14ac:dyDescent="0.25">
      <c r="A36" s="18"/>
      <c r="B36" s="4"/>
      <c r="C36" s="4"/>
      <c r="D36" s="32"/>
      <c r="E36" s="5"/>
      <c r="F36" s="5"/>
    </row>
    <row r="37" spans="1:6" x14ac:dyDescent="0.25">
      <c r="A37" s="18"/>
      <c r="B37" s="4"/>
      <c r="C37" s="4"/>
      <c r="D37" s="32"/>
      <c r="E37" s="5"/>
      <c r="F37" s="5"/>
    </row>
    <row r="38" spans="1:6" x14ac:dyDescent="0.25">
      <c r="A38" s="18"/>
      <c r="B38" s="4"/>
      <c r="C38" s="4"/>
      <c r="D38" s="32"/>
      <c r="E38" s="5"/>
      <c r="F38" s="5"/>
    </row>
    <row r="39" spans="1:6" x14ac:dyDescent="0.25">
      <c r="A39" s="18"/>
      <c r="B39" s="4"/>
      <c r="C39" s="4"/>
      <c r="D39" s="32"/>
      <c r="E39" s="5"/>
      <c r="F39" s="5"/>
    </row>
    <row r="40" spans="1:6" x14ac:dyDescent="0.25">
      <c r="A40" s="18"/>
      <c r="B40" s="4"/>
      <c r="C40" s="4"/>
      <c r="D40" s="32"/>
      <c r="E40" s="5"/>
      <c r="F40" s="5"/>
    </row>
    <row r="41" spans="1:6" x14ac:dyDescent="0.25">
      <c r="A41" s="18"/>
      <c r="B41" s="4"/>
      <c r="C41" s="4"/>
      <c r="D41" s="32"/>
      <c r="E41" s="5"/>
      <c r="F41" s="5"/>
    </row>
    <row r="42" spans="1:6" x14ac:dyDescent="0.25">
      <c r="A42" s="18"/>
      <c r="B42" s="4"/>
      <c r="C42" s="4"/>
      <c r="D42" s="32"/>
      <c r="E42" s="5"/>
      <c r="F42" s="5"/>
    </row>
    <row r="43" spans="1:6" x14ac:dyDescent="0.25">
      <c r="A43" s="18"/>
      <c r="B43" s="4"/>
      <c r="C43" s="4"/>
      <c r="D43" s="32"/>
      <c r="E43" s="5"/>
      <c r="F43" s="5"/>
    </row>
    <row r="44" spans="1:6" x14ac:dyDescent="0.25">
      <c r="A44" s="18"/>
      <c r="B44" s="4"/>
      <c r="C44" s="4"/>
      <c r="D44" s="32"/>
      <c r="E44" s="5"/>
      <c r="F44" s="5"/>
    </row>
    <row r="45" spans="1:6" x14ac:dyDescent="0.25">
      <c r="A45" s="18"/>
      <c r="B45" s="4"/>
      <c r="C45" s="4"/>
      <c r="D45" s="32"/>
      <c r="E45" s="5"/>
      <c r="F45" s="5"/>
    </row>
    <row r="46" spans="1:6" x14ac:dyDescent="0.25">
      <c r="A46" s="18"/>
      <c r="B46" s="4"/>
      <c r="C46" s="4"/>
      <c r="D46" s="32"/>
      <c r="E46" s="5"/>
      <c r="F46" s="5"/>
    </row>
    <row r="47" spans="1:6" x14ac:dyDescent="0.25">
      <c r="A47" s="70"/>
      <c r="B47" s="29"/>
      <c r="C47" s="72"/>
      <c r="D47" s="72"/>
      <c r="E47" s="52"/>
      <c r="F47" s="52"/>
    </row>
    <row r="48" spans="1:6" x14ac:dyDescent="0.25">
      <c r="A48" s="73"/>
      <c r="B48" s="125" t="s">
        <v>6</v>
      </c>
      <c r="C48" s="126"/>
      <c r="D48" s="126"/>
      <c r="E48" s="127"/>
      <c r="F48" s="43" t="str">
        <f>IF(SUM(F6:F46)&gt;0,SUM(F6:F46)," ")</f>
        <v xml:space="preserve"> </v>
      </c>
    </row>
    <row r="49" spans="1:6" x14ac:dyDescent="0.25">
      <c r="A49" s="74"/>
      <c r="B49" s="30"/>
      <c r="C49" s="76"/>
      <c r="D49" s="76"/>
      <c r="E49" s="54"/>
      <c r="F49" s="54"/>
    </row>
    <row r="50" spans="1:6" x14ac:dyDescent="0.25">
      <c r="C50" s="93" t="s">
        <v>178</v>
      </c>
    </row>
  </sheetData>
  <mergeCells count="1">
    <mergeCell ref="B48:E48"/>
  </mergeCells>
  <pageMargins left="0.70866141732283472" right="0.70866141732283472" top="0.82677165354330717" bottom="0.74803149606299213" header="0.31496062992125984" footer="0.31496062992125984"/>
  <pageSetup paperSize="9" fitToHeight="0" orientation="portrait" r:id="rId1"/>
  <headerFooter>
    <oddHeader xml:space="preserve">&amp;L&amp;8BAKWENA PLATINUM CORRIDOR CONCESSIONAIRE (PTY) LTD
CONTRACT NO: BPCC-N4-9-2021/RH-2
SECTION B  SEAL N4-12
</oddHeader>
    <oddFooter>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1500</vt:lpstr>
      <vt:lpstr>3800</vt:lpstr>
      <vt:lpstr>3900</vt:lpstr>
      <vt:lpstr>4200</vt:lpstr>
      <vt:lpstr>4400</vt:lpstr>
      <vt:lpstr>4800</vt:lpstr>
      <vt:lpstr>5700</vt:lpstr>
      <vt:lpstr>8100</vt:lpstr>
      <vt:lpstr>8500</vt:lpstr>
      <vt:lpstr>Summary Section B</vt:lpstr>
      <vt:lpstr>'Summary Section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Day</dc:creator>
  <cp:lastModifiedBy>Elzabe Watt</cp:lastModifiedBy>
  <cp:lastPrinted>2021-07-02T05:51:40Z</cp:lastPrinted>
  <dcterms:created xsi:type="dcterms:W3CDTF">2017-08-07T10:24:05Z</dcterms:created>
  <dcterms:modified xsi:type="dcterms:W3CDTF">2021-07-02T05:51:59Z</dcterms:modified>
</cp:coreProperties>
</file>