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vement\5260 - Bakwena Detail Design for Rehab of Sector 7B (EH) - Design\05 - Contract Docs\Contract Docs (Con Tender)\BoQ\"/>
    </mc:Choice>
  </mc:AlternateContent>
  <xr:revisionPtr revIDLastSave="0" documentId="13_ncr:1_{2599051D-BDE4-4B75-BBC2-AE9257DAD22A}" xr6:coauthVersionLast="45" xr6:coauthVersionMax="45" xr10:uidLastSave="{00000000-0000-0000-0000-000000000000}"/>
  <bookViews>
    <workbookView xWindow="-120" yWindow="-120" windowWidth="20730" windowHeight="11160" tabRatio="822" activeTab="3" xr2:uid="{00000000-000D-0000-FFFF-FFFF00000000}"/>
  </bookViews>
  <sheets>
    <sheet name="1200" sheetId="3" r:id="rId1"/>
    <sheet name="1300" sheetId="4" r:id="rId2"/>
    <sheet name="1400" sheetId="5" r:id="rId3"/>
    <sheet name="1500" sheetId="6" r:id="rId4"/>
    <sheet name="1700" sheetId="2" r:id="rId5"/>
    <sheet name="1800" sheetId="7" r:id="rId6"/>
    <sheet name="2100" sheetId="8" r:id="rId7"/>
    <sheet name="2300" sheetId="21" r:id="rId8"/>
    <sheet name="3400" sheetId="24" r:id="rId9"/>
    <sheet name="3500" sheetId="25" r:id="rId10"/>
    <sheet name="3600" sheetId="26" r:id="rId11"/>
    <sheet name="3800" sheetId="27" r:id="rId12"/>
    <sheet name="3900" sheetId="34" r:id="rId13"/>
    <sheet name="4100" sheetId="28" r:id="rId14"/>
    <sheet name="4200" sheetId="29" r:id="rId15"/>
    <sheet name="4800" sheetId="36" r:id="rId16"/>
    <sheet name="5100" sheetId="9" r:id="rId17"/>
    <sheet name="5400" sheetId="11" r:id="rId18"/>
    <sheet name="5600" sheetId="14" r:id="rId19"/>
    <sheet name="5700" sheetId="16" r:id="rId20"/>
    <sheet name="5800" sheetId="17" r:id="rId21"/>
    <sheet name="5900" sheetId="18" r:id="rId22"/>
    <sheet name="6600" sheetId="35" r:id="rId23"/>
    <sheet name="8100" sheetId="19" r:id="rId24"/>
    <sheet name="8500" sheetId="33" r:id="rId25"/>
    <sheet name="Summary Section A" sheetId="32" r:id="rId26"/>
  </sheets>
  <definedNames>
    <definedName name="_xlnm.Print_Area" localSheetId="1">'1300'!$A$1:$F$50</definedName>
    <definedName name="_xlnm.Print_Area" localSheetId="15">'4800'!$A$1:$F$46</definedName>
    <definedName name="_xlnm.Print_Area" localSheetId="25">'Summary Section A'!$A$1:$C$67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1" i="29" l="1"/>
  <c r="F12" i="36"/>
  <c r="F17" i="36"/>
  <c r="F19" i="36"/>
  <c r="F21" i="36"/>
  <c r="F25" i="36"/>
  <c r="F27" i="36"/>
  <c r="F29" i="36"/>
  <c r="F8" i="36"/>
  <c r="F58" i="29"/>
  <c r="C54" i="32" l="1"/>
  <c r="C36" i="32"/>
  <c r="F7" i="33"/>
  <c r="F31" i="19"/>
  <c r="F23" i="19"/>
  <c r="F6" i="19"/>
  <c r="F30" i="17"/>
  <c r="F28" i="17"/>
  <c r="F78" i="14"/>
  <c r="F60" i="29"/>
  <c r="F56" i="29"/>
  <c r="F36" i="29"/>
  <c r="F30" i="29"/>
  <c r="F26" i="29"/>
  <c r="F22" i="29"/>
  <c r="F14" i="29"/>
  <c r="F10" i="29"/>
  <c r="F20" i="29"/>
  <c r="F16" i="29"/>
  <c r="F22" i="34"/>
  <c r="F20" i="34"/>
  <c r="F18" i="34"/>
  <c r="F16" i="34"/>
  <c r="F12" i="34"/>
  <c r="F10" i="34"/>
  <c r="F29" i="27"/>
  <c r="F24" i="27"/>
  <c r="F20" i="27"/>
  <c r="F16" i="27"/>
  <c r="F12" i="27"/>
  <c r="F10" i="27"/>
  <c r="F8" i="27"/>
  <c r="F24" i="25"/>
  <c r="F22" i="25"/>
  <c r="F20" i="25"/>
  <c r="F18" i="25"/>
  <c r="F14" i="25"/>
  <c r="F12" i="25"/>
  <c r="F10" i="25"/>
  <c r="F8" i="25"/>
  <c r="F54" i="24"/>
  <c r="F52" i="24"/>
  <c r="F50" i="24"/>
  <c r="F34" i="24"/>
  <c r="F32" i="24"/>
  <c r="F26" i="24"/>
  <c r="F24" i="24"/>
  <c r="F20" i="24"/>
  <c r="F18" i="24"/>
  <c r="F12" i="24"/>
  <c r="F8" i="24"/>
  <c r="F73" i="8"/>
  <c r="F71" i="8"/>
  <c r="F69" i="8"/>
  <c r="F67" i="8"/>
  <c r="F63" i="8"/>
  <c r="F61" i="8"/>
  <c r="F65" i="8"/>
  <c r="F59" i="8"/>
  <c r="F54" i="8"/>
  <c r="F52" i="8"/>
  <c r="F107" i="6"/>
  <c r="F105" i="6"/>
  <c r="F103" i="6"/>
  <c r="F88" i="6"/>
  <c r="F79" i="6"/>
  <c r="F63" i="6"/>
  <c r="F61" i="6"/>
  <c r="F36" i="6"/>
  <c r="F34" i="6"/>
  <c r="F32" i="6"/>
  <c r="F30" i="6"/>
  <c r="F24" i="6"/>
  <c r="F8" i="6"/>
  <c r="F10" i="6"/>
  <c r="F14" i="6"/>
  <c r="F22" i="4"/>
  <c r="F20" i="4"/>
  <c r="F18" i="4"/>
  <c r="F16" i="4"/>
  <c r="F14" i="4"/>
  <c r="F44" i="36" l="1"/>
  <c r="C34" i="32" s="1"/>
  <c r="F18" i="35" l="1"/>
  <c r="F12" i="35"/>
  <c r="F10" i="35"/>
  <c r="D18" i="35"/>
  <c r="F17" i="35"/>
  <c r="F16" i="35"/>
  <c r="F14" i="35"/>
  <c r="D12" i="35"/>
  <c r="F13" i="35"/>
  <c r="F11" i="35"/>
  <c r="F8" i="35"/>
  <c r="F42" i="35" l="1"/>
  <c r="C58" i="32" s="1"/>
  <c r="F62" i="29"/>
  <c r="B26" i="32" l="1"/>
  <c r="F45" i="34" l="1"/>
  <c r="C26" i="32" s="1"/>
  <c r="F92" i="8" l="1"/>
  <c r="F90" i="8"/>
  <c r="F91" i="8"/>
  <c r="F27" i="19" l="1"/>
  <c r="F21" i="19"/>
  <c r="F17" i="19"/>
  <c r="F15" i="19"/>
  <c r="F9" i="19"/>
  <c r="F128" i="8"/>
  <c r="F58" i="8"/>
  <c r="F50" i="8"/>
  <c r="F34" i="8"/>
  <c r="F28" i="8"/>
  <c r="F26" i="8"/>
  <c r="F20" i="8"/>
  <c r="F18" i="8"/>
  <c r="F12" i="8"/>
  <c r="F10" i="8"/>
  <c r="F99" i="6"/>
  <c r="F97" i="6"/>
  <c r="F110" i="6"/>
  <c r="F109" i="6"/>
  <c r="F86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2" i="6"/>
  <c r="F59" i="6"/>
  <c r="F57" i="6"/>
  <c r="F56" i="6"/>
  <c r="F55" i="6"/>
  <c r="F54" i="6"/>
  <c r="F53" i="6"/>
  <c r="F52" i="6"/>
  <c r="F51" i="6"/>
  <c r="D32" i="6"/>
  <c r="F28" i="6"/>
  <c r="F20" i="6"/>
  <c r="F18" i="6"/>
  <c r="F16" i="6"/>
  <c r="F182" i="5"/>
  <c r="F180" i="5"/>
  <c r="F178" i="5"/>
  <c r="D178" i="5"/>
  <c r="F176" i="5"/>
  <c r="F172" i="5"/>
  <c r="F170" i="5"/>
  <c r="F148" i="5"/>
  <c r="F146" i="5"/>
  <c r="D148" i="5" s="1"/>
  <c r="F142" i="5"/>
  <c r="F140" i="5"/>
  <c r="F138" i="5"/>
  <c r="F134" i="5"/>
  <c r="F132" i="5"/>
  <c r="F130" i="5"/>
  <c r="F128" i="5"/>
  <c r="F126" i="5"/>
  <c r="F114" i="5"/>
  <c r="F112" i="5"/>
  <c r="F108" i="5"/>
  <c r="F106" i="5"/>
  <c r="F104" i="5"/>
  <c r="F102" i="5"/>
  <c r="D104" i="5" s="1"/>
  <c r="F100" i="5"/>
  <c r="D100" i="5"/>
  <c r="F98" i="5"/>
  <c r="F96" i="5"/>
  <c r="F94" i="5"/>
  <c r="F78" i="5"/>
  <c r="F76" i="5"/>
  <c r="F74" i="5"/>
  <c r="F72" i="5"/>
  <c r="F70" i="5"/>
  <c r="F68" i="5"/>
  <c r="F66" i="5"/>
  <c r="F64" i="5"/>
  <c r="F62" i="5"/>
  <c r="F60" i="5"/>
  <c r="F58" i="5"/>
  <c r="F56" i="5"/>
  <c r="F54" i="5"/>
  <c r="F52" i="5"/>
  <c r="F40" i="5"/>
  <c r="F38" i="5"/>
  <c r="F36" i="5"/>
  <c r="F34" i="5"/>
  <c r="F28" i="5"/>
  <c r="F26" i="5"/>
  <c r="F24" i="5"/>
  <c r="F22" i="5"/>
  <c r="F20" i="5"/>
  <c r="F16" i="5"/>
  <c r="D16" i="5"/>
  <c r="F14" i="5"/>
  <c r="F12" i="5"/>
  <c r="F10" i="5"/>
  <c r="F8" i="5"/>
  <c r="D22" i="4"/>
  <c r="D20" i="4"/>
  <c r="D18" i="4"/>
  <c r="D16" i="4"/>
  <c r="F12" i="4"/>
  <c r="F10" i="4"/>
  <c r="F8" i="4"/>
  <c r="F12" i="3"/>
  <c r="F10" i="3"/>
  <c r="F43" i="5" l="1"/>
  <c r="F50" i="5" s="1"/>
  <c r="F83" i="5" s="1"/>
  <c r="F90" i="5" s="1"/>
  <c r="F117" i="5" s="1"/>
  <c r="F124" i="5" s="1"/>
  <c r="F156" i="5" s="1"/>
  <c r="F163" i="5" s="1"/>
  <c r="F204" i="5" s="1"/>
  <c r="F48" i="4"/>
  <c r="C6" i="32" s="1"/>
  <c r="F37" i="8"/>
  <c r="F44" i="8" s="1"/>
  <c r="F80" i="8" s="1"/>
  <c r="F87" i="8" s="1"/>
  <c r="F130" i="8" s="1"/>
  <c r="F44" i="3"/>
  <c r="C4" i="32" s="1"/>
  <c r="F44" i="19"/>
  <c r="F42" i="6"/>
  <c r="F49" i="6" s="1"/>
  <c r="F95" i="6" s="1"/>
  <c r="F137" i="6" l="1"/>
  <c r="C10" i="32" s="1"/>
  <c r="F8" i="29"/>
  <c r="C60" i="32" l="1"/>
  <c r="F63" i="29" l="1"/>
  <c r="F27" i="29"/>
  <c r="F25" i="29"/>
  <c r="F24" i="29"/>
  <c r="F23" i="29"/>
  <c r="F21" i="29"/>
  <c r="F19" i="29"/>
  <c r="F18" i="29"/>
  <c r="F17" i="29"/>
  <c r="F15" i="29"/>
  <c r="F13" i="29"/>
  <c r="F12" i="29"/>
  <c r="F11" i="29"/>
  <c r="F44" i="29" l="1"/>
  <c r="F51" i="29" s="1"/>
  <c r="F36" i="24"/>
  <c r="C32" i="32" l="1"/>
  <c r="F16" i="2"/>
  <c r="F14" i="2"/>
  <c r="F12" i="2"/>
  <c r="F10" i="2"/>
  <c r="F6" i="33" l="1"/>
  <c r="F28" i="27" l="1"/>
  <c r="F18" i="27"/>
  <c r="F14" i="26"/>
  <c r="F12" i="26"/>
  <c r="F42" i="27" l="1"/>
  <c r="C28" i="32" s="1"/>
  <c r="F10" i="26"/>
  <c r="F43" i="26" s="1"/>
  <c r="C24" i="32" s="1"/>
  <c r="F21" i="25"/>
  <c r="F19" i="25"/>
  <c r="F15" i="25"/>
  <c r="F17" i="25"/>
  <c r="F10" i="28"/>
  <c r="F8" i="28"/>
  <c r="F48" i="33"/>
  <c r="C62" i="32" s="1"/>
  <c r="F50" i="21"/>
  <c r="F35" i="21"/>
  <c r="F32" i="21"/>
  <c r="F30" i="21"/>
  <c r="F28" i="21"/>
  <c r="F36" i="21"/>
  <c r="F24" i="21"/>
  <c r="F20" i="21"/>
  <c r="F14" i="21"/>
  <c r="F12" i="21"/>
  <c r="F8" i="21"/>
  <c r="F40" i="25" l="1"/>
  <c r="C22" i="32" s="1"/>
  <c r="F38" i="21"/>
  <c r="F45" i="21" s="1"/>
  <c r="F88" i="21" s="1"/>
  <c r="C18" i="32" s="1"/>
  <c r="F38" i="24"/>
  <c r="F45" i="24" s="1"/>
  <c r="F48" i="28"/>
  <c r="C30" i="32" s="1"/>
  <c r="F73" i="14"/>
  <c r="F86" i="24" l="1"/>
  <c r="C20" i="32" s="1"/>
  <c r="C16" i="32"/>
  <c r="F75" i="14"/>
  <c r="F61" i="7"/>
  <c r="F69" i="7"/>
  <c r="F67" i="7"/>
  <c r="F63" i="7"/>
  <c r="F44" i="7"/>
  <c r="F36" i="7"/>
  <c r="F30" i="7"/>
  <c r="F26" i="7"/>
  <c r="F24" i="7"/>
  <c r="F22" i="7"/>
  <c r="F42" i="7"/>
  <c r="F38" i="7"/>
  <c r="F34" i="7"/>
  <c r="F32" i="7"/>
  <c r="F28" i="7"/>
  <c r="F20" i="7"/>
  <c r="F16" i="7"/>
  <c r="F14" i="7"/>
  <c r="F12" i="7"/>
  <c r="F10" i="7"/>
  <c r="F8" i="7"/>
  <c r="F22" i="2"/>
  <c r="F20" i="2"/>
  <c r="F26" i="2"/>
  <c r="F6" i="2"/>
  <c r="F41" i="2" s="1"/>
  <c r="F40" i="7" l="1"/>
  <c r="F48" i="7" s="1"/>
  <c r="F55" i="7" s="1"/>
  <c r="F57" i="7"/>
  <c r="F96" i="7" l="1"/>
  <c r="C14" i="32" s="1"/>
  <c r="F12" i="18"/>
  <c r="F8" i="18"/>
  <c r="F14" i="17"/>
  <c r="F16" i="17"/>
  <c r="F22" i="17"/>
  <c r="F37" i="17"/>
  <c r="F33" i="17"/>
  <c r="F31" i="17"/>
  <c r="F29" i="17"/>
  <c r="F26" i="17"/>
  <c r="F20" i="17"/>
  <c r="F10" i="17"/>
  <c r="F8" i="17"/>
  <c r="F10" i="18" l="1"/>
  <c r="F46" i="18" s="1"/>
  <c r="C56" i="32" s="1"/>
  <c r="F44" i="17"/>
  <c r="F62" i="16"/>
  <c r="F60" i="16"/>
  <c r="F58" i="16"/>
  <c r="F54" i="16"/>
  <c r="F50" i="16"/>
  <c r="F38" i="16"/>
  <c r="F36" i="16"/>
  <c r="F34" i="16"/>
  <c r="F32" i="16"/>
  <c r="F30" i="16"/>
  <c r="F26" i="16"/>
  <c r="F24" i="16"/>
  <c r="F22" i="16"/>
  <c r="F20" i="16"/>
  <c r="F14" i="16"/>
  <c r="F12" i="16"/>
  <c r="F69" i="14"/>
  <c r="F67" i="14"/>
  <c r="F65" i="14"/>
  <c r="F61" i="14"/>
  <c r="F59" i="14"/>
  <c r="F57" i="14"/>
  <c r="F55" i="14"/>
  <c r="F49" i="14"/>
  <c r="F34" i="14"/>
  <c r="F28" i="14"/>
  <c r="F24" i="14"/>
  <c r="F18" i="14"/>
  <c r="F16" i="14"/>
  <c r="F14" i="14"/>
  <c r="F10" i="14"/>
  <c r="F75" i="11"/>
  <c r="F73" i="11"/>
  <c r="F71" i="11"/>
  <c r="F69" i="11"/>
  <c r="F67" i="11"/>
  <c r="F65" i="11"/>
  <c r="F63" i="11"/>
  <c r="F61" i="11"/>
  <c r="F57" i="11"/>
  <c r="F55" i="11"/>
  <c r="F32" i="11"/>
  <c r="F28" i="11"/>
  <c r="F26" i="11"/>
  <c r="F24" i="11"/>
  <c r="F20" i="11"/>
  <c r="F18" i="11"/>
  <c r="F16" i="11"/>
  <c r="F10" i="11"/>
  <c r="F56" i="16" l="1"/>
  <c r="F53" i="14"/>
  <c r="F40" i="11"/>
  <c r="F38" i="11"/>
  <c r="F51" i="14"/>
  <c r="F12" i="11"/>
  <c r="F59" i="11"/>
  <c r="F38" i="14"/>
  <c r="F34" i="11"/>
  <c r="F10" i="16"/>
  <c r="F16" i="16"/>
  <c r="F41" i="16" l="1"/>
  <c r="F44" i="11"/>
  <c r="F51" i="11" s="1"/>
  <c r="F90" i="11" s="1"/>
  <c r="C48" i="32" s="1"/>
  <c r="F8" i="9"/>
  <c r="F48" i="9" s="1"/>
  <c r="F45" i="14" l="1"/>
  <c r="F83" i="14" s="1"/>
  <c r="C50" i="32" s="1"/>
  <c r="C8" i="32"/>
  <c r="C12" i="32" l="1"/>
  <c r="C39" i="32" s="1"/>
  <c r="F48" i="16"/>
  <c r="F88" i="16" s="1"/>
  <c r="C52" i="32" s="1"/>
  <c r="C46" i="32" l="1"/>
  <c r="C65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tc={5948DA09-9726-4090-9D2A-B7BB93CDD6EF}</author>
  </authors>
  <commentList>
    <comment ref="D51" authorId="0" shapeId="0" xr:uid="{5948DA09-9726-4090-9D2A-B7BB93CDD6EF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notes in mail</t>
      </text>
    </comment>
  </commentList>
</comments>
</file>

<file path=xl/sharedStrings.xml><?xml version="1.0" encoding="utf-8"?>
<sst xmlns="http://schemas.openxmlformats.org/spreadsheetml/2006/main" count="1212" uniqueCount="618">
  <si>
    <t>Item</t>
  </si>
  <si>
    <t>Description</t>
  </si>
  <si>
    <t>Unit</t>
  </si>
  <si>
    <t>Quantity</t>
  </si>
  <si>
    <t>Rate</t>
  </si>
  <si>
    <t>Amount</t>
  </si>
  <si>
    <t>CLEARING AND GRUBBING</t>
  </si>
  <si>
    <t>ha</t>
  </si>
  <si>
    <t>Removal and storage of selected vegetation</t>
  </si>
  <si>
    <t>TOTAL CARRIED FORWARD TO SUMMARY</t>
  </si>
  <si>
    <t>No</t>
  </si>
  <si>
    <t>(a) Cost of removal, storing, protection and replanting in a protected and fenced off area of selected vegetation</t>
  </si>
  <si>
    <t>Prov Sum</t>
  </si>
  <si>
    <t>(b) Charge on provisional sum</t>
  </si>
  <si>
    <t>%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</si>
  <si>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</si>
  <si>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</si>
  <si>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GENERAL REQUIREMENTS AND PROVISIONS</t>
  </si>
  <si>
    <t>B12.01</t>
  </si>
  <si>
    <t>TOTAL CARRIED FORWARD TO THE NEXT PAGE</t>
  </si>
  <si>
    <t>TOTAL BROUGHT FORWARD FROM PREVIOUS PAGE</t>
  </si>
  <si>
    <t>CONTRACTOR'S ESTABLISHMENT ON SITE AND GENERAL OBLIGATIONS</t>
  </si>
  <si>
    <t>B13.01</t>
  </si>
  <si>
    <t>Contractor's general obligations</t>
  </si>
  <si>
    <t>(a) Fixed obligations</t>
  </si>
  <si>
    <t>(b) Value-related obligations</t>
  </si>
  <si>
    <t>(d) Health and safety obligations</t>
  </si>
  <si>
    <t>(c) Time related obligations</t>
  </si>
  <si>
    <t>L/sum</t>
  </si>
  <si>
    <t>Month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</si>
  <si>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-km</t>
    </r>
  </si>
  <si>
    <t>HOUSING, OFFICES AND LABORATORY FOR THE ENGINEER'S PERSONNEL</t>
  </si>
  <si>
    <t>Office and laboratory accommodation</t>
  </si>
  <si>
    <t>(b) Laboratories (interior floor space only)</t>
  </si>
  <si>
    <t>(a) Offices (interior floor space only)</t>
  </si>
  <si>
    <t xml:space="preserve">(c) Open concrete working floors, 150 mm thick </t>
  </si>
  <si>
    <t>(e) Ablution  units</t>
  </si>
  <si>
    <t>Office and laboratory furniture</t>
  </si>
  <si>
    <t>(a) Chairs</t>
  </si>
  <si>
    <t>(d) Desks, complete with drawers and locks</t>
  </si>
  <si>
    <t>(c) High chairs for laboratory</t>
  </si>
  <si>
    <t>(f) Conference tables</t>
  </si>
  <si>
    <t>(e) Drawing tables</t>
  </si>
  <si>
    <t>B14.03</t>
  </si>
  <si>
    <t>Office and laboratory fittings, installations and equipment</t>
  </si>
  <si>
    <t>(a) Items measured by number:</t>
  </si>
  <si>
    <t>(i) 220/250 volt power points</t>
  </si>
  <si>
    <t>(ii) 400/231 volt 3-phase power points</t>
  </si>
  <si>
    <t>(vi) Wash-hand basins complete with tapes and drains</t>
  </si>
  <si>
    <t>(vii) Laboratory basins complete with swan-neck taps and drains</t>
  </si>
  <si>
    <t xml:space="preserve">(ix) Fume cupboards complete according to the drawings </t>
  </si>
  <si>
    <t>(x) Fire extinguishers, 9.0kg all purpose dry powder type, complete, mounted on wall with brackets</t>
  </si>
  <si>
    <t>(xi) Air-conditioning units with 2.2kW minimum capacity, mounted and with own power connection</t>
  </si>
  <si>
    <t>(xiv) General-purpose steel cupboards with shelves</t>
  </si>
  <si>
    <t>(xvi) Refrigerators</t>
  </si>
  <si>
    <t>(xvii) Bookcases</t>
  </si>
  <si>
    <t>(xviii) Voltage stabilisers</t>
  </si>
  <si>
    <t>(b) Prime-cost items paid for in a lump sum:</t>
  </si>
  <si>
    <t>(viii) The provision of gas installations, including gas storage cylinders, tubing, regulators, gas burners and shut-off cocks</t>
  </si>
  <si>
    <t>(x) Handling costs and profit in respect of sub-item B14.03(b)(ix)</t>
  </si>
  <si>
    <t>(xii) Handling costs and profit in respect of sub-item B14.03(b)(xi)</t>
  </si>
  <si>
    <t>(xiii) Provision of an internet connection including all data costs in connection with contract administration</t>
  </si>
  <si>
    <t>(xiv) Handling costs and profit in respect of sub-item B14.03(b)(xiii)</t>
  </si>
  <si>
    <t>Lump sum</t>
  </si>
  <si>
    <t>PC Sum</t>
  </si>
  <si>
    <t>(c) Items measured by area:</t>
  </si>
  <si>
    <t>(ii) Work benches complete with concrete slab top, minimum thickness 75 mm</t>
  </si>
  <si>
    <t>(iii) Work benches complete with wooden top, minimum thickness 25 mm</t>
  </si>
  <si>
    <t>(vii) Venetian blinds</t>
  </si>
  <si>
    <t>(viii) Notice boards as specified</t>
  </si>
  <si>
    <t>Carports, as specified, at offices and laboratory buildings</t>
  </si>
  <si>
    <t>No of persons</t>
  </si>
  <si>
    <t>(c) Cooking unit, complete with stove, basin, concrete working table, shelving sink and power supply</t>
  </si>
  <si>
    <t>Rented, hotel and other accommodation</t>
  </si>
  <si>
    <t>(b) Handling costs and profit in respect of subitem 14.07(a)</t>
  </si>
  <si>
    <t>Services</t>
  </si>
  <si>
    <t>(a) Services at office and laboratories</t>
  </si>
  <si>
    <t>(i) Fixed costs</t>
  </si>
  <si>
    <t>(ii) Running costs</t>
  </si>
  <si>
    <t>(d) Services for labourers' accommodation on the site</t>
  </si>
  <si>
    <t>B14.10</t>
  </si>
  <si>
    <t>Lump Sum</t>
  </si>
  <si>
    <t>B15.00</t>
  </si>
  <si>
    <t>ACCOMMODATION OF TRAFFIC</t>
  </si>
  <si>
    <t>B15.01</t>
  </si>
  <si>
    <t>Accommodating traffic and maintaining temporary deviations</t>
  </si>
  <si>
    <t>(a) On the national route</t>
  </si>
  <si>
    <t>B15.03</t>
  </si>
  <si>
    <t>(a) Flagmen</t>
  </si>
  <si>
    <t>(e) Road signs, R- and TR- series (1200 mm)</t>
  </si>
  <si>
    <t>(h) Delineators (DTG50J)(1200 mm x 250 mm)</t>
  </si>
  <si>
    <t>(i) Single</t>
  </si>
  <si>
    <t>(ii) Yellow plastic new jersey barriers</t>
  </si>
  <si>
    <t>(l) Movable barriers</t>
  </si>
  <si>
    <t>(n) Other traffic control measures ordered by the engineer:</t>
  </si>
  <si>
    <t>(i) Provision of other traffic control measures</t>
  </si>
  <si>
    <t>(ii) Handling costs and profit in respect of subitem B15.03(n)(i)</t>
  </si>
  <si>
    <t>Prov sum</t>
  </si>
  <si>
    <t>km</t>
  </si>
  <si>
    <t>(f) Road signs, TW series (1500 mm)</t>
  </si>
  <si>
    <t>m</t>
  </si>
  <si>
    <t>Relocation of traffic-control facilities</t>
  </si>
  <si>
    <t>B15.14</t>
  </si>
  <si>
    <t>(a) Safety jackets</t>
  </si>
  <si>
    <t>B15.15</t>
  </si>
  <si>
    <t>B15.16</t>
  </si>
  <si>
    <t>Penalties</t>
  </si>
  <si>
    <t>Rate Only</t>
  </si>
  <si>
    <t>hr</t>
  </si>
  <si>
    <t>Chemical stabilisation extra-over unstabilised compacted layers</t>
  </si>
  <si>
    <t>Chemical stabilising agent</t>
  </si>
  <si>
    <t>(a) CEM II 32.5 (or similar approved by the engineer)</t>
  </si>
  <si>
    <t>Prime coat</t>
  </si>
  <si>
    <t>(f) E-prime</t>
  </si>
  <si>
    <t>t</t>
  </si>
  <si>
    <t>litre</t>
  </si>
  <si>
    <t>Removal of existing, temporary or permanent road paint markings by:</t>
  </si>
  <si>
    <t>(a) Sandblasting</t>
  </si>
  <si>
    <t>Removing existing road studs</t>
  </si>
  <si>
    <t>DAYWORKS</t>
  </si>
  <si>
    <t>B18.01</t>
  </si>
  <si>
    <t>Personnel</t>
  </si>
  <si>
    <t>(a) Unskilled labour</t>
  </si>
  <si>
    <t>(b) Semi-skilled labour</t>
  </si>
  <si>
    <t>(c) Skilled labour</t>
  </si>
  <si>
    <t>B18.02</t>
  </si>
  <si>
    <t>Equipment</t>
  </si>
  <si>
    <t>(a) Motor grader (112 kW)</t>
  </si>
  <si>
    <t>(b) Excavator (92 kW)</t>
  </si>
  <si>
    <t>(c) Dozer (123kW)</t>
  </si>
  <si>
    <t>(d) Rubber tyred loader (60kW)</t>
  </si>
  <si>
    <t>(e) Tractor-loader-backhoe (55kW) TLB</t>
  </si>
  <si>
    <t>(g) Pedestrian vibrating roller (1.5 ton)</t>
  </si>
  <si>
    <t>(f) Pedestrian vibrating roller (0.5 ton)</t>
  </si>
  <si>
    <t>(h) Self-propelled vibratory roller (80 kW)</t>
  </si>
  <si>
    <t>(i) Loaders (60 kW and mass 12 tons)</t>
  </si>
  <si>
    <r>
      <t>(j) 6m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tip truck</t>
    </r>
  </si>
  <si>
    <t>B18.03</t>
  </si>
  <si>
    <t>Materials</t>
  </si>
  <si>
    <t>(a) Procurement of materials</t>
  </si>
  <si>
    <t>h</t>
  </si>
  <si>
    <t>(b) Contractor's handling costs profit and other charges in respect of subitem B18.03 (a)</t>
  </si>
  <si>
    <t>B18.04</t>
  </si>
  <si>
    <t>Transport</t>
  </si>
  <si>
    <t>(a) LDV</t>
  </si>
  <si>
    <t>(b) Flatbed truck</t>
  </si>
  <si>
    <t>DRAINS</t>
  </si>
  <si>
    <t>B21.01</t>
  </si>
  <si>
    <t>Excavation for open drains</t>
  </si>
  <si>
    <t>(a) Excavating soft material situated within the following depth ranges below the surface level</t>
  </si>
  <si>
    <t>(i) 0 m up to 1.5 m</t>
  </si>
  <si>
    <t>(b) Extra over subitem 21.01(a) for excavation in hard material, irrespective of depth</t>
  </si>
  <si>
    <t>Excavation for subsoil drainage systems</t>
  </si>
  <si>
    <t xml:space="preserve">(b) Extra over subitem 21.03(a) for excavating in hard material irrespective of depth </t>
  </si>
  <si>
    <t>Impermeable backfilling to subsoil drainage systems</t>
  </si>
  <si>
    <t>(a) Unstabilised natural gravel</t>
  </si>
  <si>
    <t>(xi) Provision of telephone service including the cost for calls in connection with contract administration</t>
  </si>
  <si>
    <t>B14.11</t>
  </si>
  <si>
    <t>Provision of mobile outdoor weather station</t>
  </si>
  <si>
    <t>Number (No)</t>
  </si>
  <si>
    <t>Amber flashing lights mounted on signs</t>
  </si>
  <si>
    <t>Provision of traffic safety</t>
  </si>
  <si>
    <t>B17.07</t>
  </si>
  <si>
    <t>Removal and temporary stockpiling of topsoil</t>
  </si>
  <si>
    <t>(d) Ganger</t>
  </si>
  <si>
    <t>(e) Foreman</t>
  </si>
  <si>
    <t>(b) G5 material stabilised with 5% stabilising agent (CEM II 32.5N)</t>
  </si>
  <si>
    <t>(b) Crushed stone obtained from commercial sources</t>
  </si>
  <si>
    <t>Natural permeable material in subsoil drainage systems (washed crushed stone):</t>
  </si>
  <si>
    <t>(b) Sand obtained from commercial sources</t>
  </si>
  <si>
    <t>(ii) Medium grade</t>
  </si>
  <si>
    <t>Natural permeable material in subsoil drainage systems (washed sand)</t>
  </si>
  <si>
    <t>Concrete outlet structures, manhole boxes, junction boxes and cleaning eyes for subsoil drainage systems</t>
  </si>
  <si>
    <t>(d) Cleaning eyes</t>
  </si>
  <si>
    <t>Concrete caps for subsoil drain pipes</t>
  </si>
  <si>
    <t>Test flushing of pipe subsoil drains</t>
  </si>
  <si>
    <t>Subsoil outlet marker board</t>
  </si>
  <si>
    <t>B51.00</t>
  </si>
  <si>
    <t>PITCHING, STONEWORK AND PROTECTING AGAINST EROSION</t>
  </si>
  <si>
    <t>Stone pitching</t>
  </si>
  <si>
    <t>(b) Grouted stone pitching</t>
  </si>
  <si>
    <t>GUARDRAILS</t>
  </si>
  <si>
    <t>(a) End wings</t>
  </si>
  <si>
    <t>(e) End treatments in accordance with the drawings where double guardrail sections are used</t>
  </si>
  <si>
    <t>Additional guardrail posts</t>
  </si>
  <si>
    <t>Reflective plates</t>
  </si>
  <si>
    <t>Removing existing guardrails</t>
  </si>
  <si>
    <t>Re-erecting of guardrails with recovered and/or new material</t>
  </si>
  <si>
    <t>(a) Single guardrail</t>
  </si>
  <si>
    <t>(b) Double guardrail</t>
  </si>
  <si>
    <t>Re-erection of end treatments with recovered materials</t>
  </si>
  <si>
    <t>New material required for the re-erection of guardrails with recovered materials:</t>
  </si>
  <si>
    <t>(a) Guardrails</t>
  </si>
  <si>
    <t>(b) Timber posts</t>
  </si>
  <si>
    <t>(d) Reflective plates</t>
  </si>
  <si>
    <t>(c) Steel posts</t>
  </si>
  <si>
    <t>(f) Splice bolt complete with nut and washer</t>
  </si>
  <si>
    <t>(g) Post bolt complete with nut and washer</t>
  </si>
  <si>
    <t>(h) Reinforcing plates</t>
  </si>
  <si>
    <t>(e) Spacer blocks</t>
  </si>
  <si>
    <t>Extra over items 54.01 and 54.02 for drilling and blasting holes for guardrail posts</t>
  </si>
  <si>
    <t>Guardrails on 3.81 m spaced posts</t>
  </si>
  <si>
    <t>(a) Complete galvanised system on:</t>
  </si>
  <si>
    <t>(i) Timber posts</t>
  </si>
  <si>
    <t>(ii) Steel posts</t>
  </si>
  <si>
    <t xml:space="preserve">(b) Extra over 54.01(a) for the following </t>
  </si>
  <si>
    <t>(i) Flared ends (including end wing)</t>
  </si>
  <si>
    <t>(iii) End treatments in accordance with the drawings where double guardrail sections are used</t>
  </si>
  <si>
    <t>(iv) Bridge adaptors</t>
  </si>
  <si>
    <t>B54.07</t>
  </si>
  <si>
    <t>B54.14</t>
  </si>
  <si>
    <t>Nailing of gang nail plates on top of timber guardrail posts</t>
  </si>
  <si>
    <t>B56.00</t>
  </si>
  <si>
    <t>ROAD SIGNS</t>
  </si>
  <si>
    <t>B56.01</t>
  </si>
  <si>
    <t>(c) Prepainted galvanized steel plate (chromadek or approve equivalent)</t>
  </si>
  <si>
    <r>
      <t>(i) Area not exceed 2 m</t>
    </r>
    <r>
      <rPr>
        <vertAlign val="superscript"/>
        <sz val="10"/>
        <color theme="1"/>
        <rFont val="Calibri"/>
        <family val="2"/>
        <scheme val="minor"/>
      </rPr>
      <t>2</t>
    </r>
  </si>
  <si>
    <t>(d) Prepainted galvanized steel profiles (200 mm high chromadek or approved equivalent):</t>
  </si>
  <si>
    <t>Extra over item B56.01 for using</t>
  </si>
  <si>
    <t>(b) Lettering, symbols, numbers, arrows, emblems and borders of retro reflective material:</t>
  </si>
  <si>
    <t>(i) Class I</t>
  </si>
  <si>
    <t>(ii) Class III</t>
  </si>
  <si>
    <t>Road sign supports (overhead road sign structures excluded)</t>
  </si>
  <si>
    <t xml:space="preserve">(a) Steel tubing </t>
  </si>
  <si>
    <t>(i) 50 mm x 50 mm x 2 mm</t>
  </si>
  <si>
    <t>Extra over item 56.05 for cement treated soil backfill</t>
  </si>
  <si>
    <t>Extra over item 56.05 for rock excavation</t>
  </si>
  <si>
    <t>Dismantling and storing of road signs with a surface area of:</t>
  </si>
  <si>
    <r>
      <t>(i) Area not exceeding 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</si>
  <si>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(ii) Area exceeding 2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but not 10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</si>
  <si>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(iii) Area exceeding 10 m</t>
    </r>
    <r>
      <rPr>
        <vertAlign val="superscript"/>
        <sz val="10"/>
        <color theme="1"/>
        <rFont val="Calibri"/>
        <family val="2"/>
        <scheme val="minor"/>
      </rPr>
      <t>2</t>
    </r>
  </si>
  <si>
    <t>B56.10</t>
  </si>
  <si>
    <t xml:space="preserve">ROAD MARKINGS </t>
  </si>
  <si>
    <t>B58.00</t>
  </si>
  <si>
    <t>LANDSCAPING AND PLANTING OF PLANTS</t>
  </si>
  <si>
    <t>Trimming</t>
  </si>
  <si>
    <t>(a) Machine trimming</t>
  </si>
  <si>
    <t>(b) Hand trimming</t>
  </si>
  <si>
    <t>Preparing the areas for grassing</t>
  </si>
  <si>
    <t>(a) Ripping</t>
  </si>
  <si>
    <t>(b) Scarifying for loosening topsoil</t>
  </si>
  <si>
    <t>(iii) Formula 2:3:2 (22)</t>
  </si>
  <si>
    <t>(e) Providing and applying chemical fertilisers and/or soil-improvement material</t>
  </si>
  <si>
    <t>Grassing</t>
  </si>
  <si>
    <t>kg</t>
  </si>
  <si>
    <t>B59.00</t>
  </si>
  <si>
    <t>FINISHING OF THE ROAD AND ROAD RESERVE AND TREATING OLD ROADS</t>
  </si>
  <si>
    <t>Finishing of the road and road reserve</t>
  </si>
  <si>
    <t>(a) Dual carriageway road</t>
  </si>
  <si>
    <t xml:space="preserve">(b) Single carriageway road </t>
  </si>
  <si>
    <t>B23.00</t>
  </si>
  <si>
    <t>Concrete chutes</t>
  </si>
  <si>
    <t>(a) 300 mm precast chute</t>
  </si>
  <si>
    <t>Trimming of excavations for concrete-lined open drains</t>
  </si>
  <si>
    <t>(a) In soft material</t>
  </si>
  <si>
    <t>(b) In hard material</t>
  </si>
  <si>
    <t>Concrete lined open drains:</t>
  </si>
  <si>
    <t>(b)</t>
  </si>
  <si>
    <t>Class U2 surface finish to cast  cast in situ concrete</t>
  </si>
  <si>
    <t>Formwork to cast in situ  on concrete lining for open drains (class F2 surface finish)</t>
  </si>
  <si>
    <t>(a) To sides with formwork on the internal face only</t>
  </si>
  <si>
    <t>(b) To sides with formwork on both internal and external faces (each face measured)</t>
  </si>
  <si>
    <t>(c) To end of slabs</t>
  </si>
  <si>
    <t>Sealed joints in concrete linings of open drains</t>
  </si>
  <si>
    <t>(ii) Type F, 2.5 m wide, reinforced</t>
  </si>
  <si>
    <t>(b) 10 mm thick expansion joints sealed with a closed cell polyethylene sealant (Dow corning 888 or similar approved</t>
  </si>
  <si>
    <t>Steel reinforcement:</t>
  </si>
  <si>
    <t>(c) Welded steel fabric</t>
  </si>
  <si>
    <t>(f) Environmental obligations</t>
  </si>
  <si>
    <r>
      <t>(k) 10m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tip truck</t>
    </r>
  </si>
  <si>
    <r>
      <t>(m) 250 cmf compressor (7m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/min) complete with 2 tools and operators</t>
    </r>
  </si>
  <si>
    <r>
      <t>(n) 600 cmf compressor (17m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/min) complete with 4 tools and operators</t>
    </r>
  </si>
  <si>
    <t>(i) 150 mm diameter</t>
  </si>
  <si>
    <t>(ii) 175 mm diameter</t>
  </si>
  <si>
    <t>(iii) 200 mm diameter</t>
  </si>
  <si>
    <t>B57.02</t>
  </si>
  <si>
    <t>Retro reflective road marking paint (water based only)</t>
  </si>
  <si>
    <t>(a) Permanent white lines (broken or unbroken)</t>
  </si>
  <si>
    <t xml:space="preserve">(i) 100 mm wide </t>
  </si>
  <si>
    <t>(ii) 150 mm wide</t>
  </si>
  <si>
    <t xml:space="preserve">(iii) 300 mm wide </t>
  </si>
  <si>
    <t>(b) Permanent yellow lines (broken or unbroken)</t>
  </si>
  <si>
    <t>(i) 150 mm wide</t>
  </si>
  <si>
    <t>(d) Permanent white lettering and symbols</t>
  </si>
  <si>
    <t>(a) Amber/Red</t>
  </si>
  <si>
    <t>(b) White/Red</t>
  </si>
  <si>
    <t>(d) White/White</t>
  </si>
  <si>
    <t>(c) Red/Red</t>
  </si>
  <si>
    <t>B57.06</t>
  </si>
  <si>
    <t>Setting out and premarking the lines (excluding traffic-island markings, lettering and symbols)</t>
  </si>
  <si>
    <t>B57.08</t>
  </si>
  <si>
    <t>(b) Overpainting as temporary measure</t>
  </si>
  <si>
    <t>(c) Water-jetting</t>
  </si>
  <si>
    <t>(iv) 500 mm wide</t>
  </si>
  <si>
    <t>Danger plates at culverts/structures (1000 x 250)</t>
  </si>
  <si>
    <t>B15.17</t>
  </si>
  <si>
    <t>PAVEMENT LAYERS OF GRAVEL MATERIAL</t>
  </si>
  <si>
    <t>kl</t>
  </si>
  <si>
    <t>STABILISATION</t>
  </si>
  <si>
    <t>Provision and application of water for curing</t>
  </si>
  <si>
    <t>Curing by covering with subsequent layer</t>
  </si>
  <si>
    <t>B36.00</t>
  </si>
  <si>
    <t>CRUSHED STONE BASE</t>
  </si>
  <si>
    <t>Crushed stone base</t>
  </si>
  <si>
    <t>(a) Constructed from type G1 material obtained from commercial sources and compacted to 88% of apparent relative density (150 mm layer thickness)</t>
  </si>
  <si>
    <t>(i) 37 mm nominal maximum size stone</t>
  </si>
  <si>
    <t>BREAKING UP EXISTING PAVEMENT LAYERS</t>
  </si>
  <si>
    <t>Sawing or cutting asphalt or cemented pavement layers</t>
  </si>
  <si>
    <t>(b) Cutting asphalt</t>
  </si>
  <si>
    <t>PRIME COAT</t>
  </si>
  <si>
    <t>ASPHALT BASE SURFACING</t>
  </si>
  <si>
    <t>Binder variations</t>
  </si>
  <si>
    <t>(l) Water spray truck (1000l)</t>
  </si>
  <si>
    <t>B54.00</t>
  </si>
  <si>
    <t>B54.01</t>
  </si>
  <si>
    <t>Road sign boards with painted or coloured semi-matt background. Symbols, lettering and borders in semi-matt black or in Class 1 retro-reflective material, where the sign board is constructed from:</t>
  </si>
  <si>
    <t>(a) Background of retro-reflective material:</t>
  </si>
  <si>
    <t>Kilometre posts</t>
  </si>
  <si>
    <t>Excavation and backfilling for road sign supports (not applicable to kilometre posts)</t>
  </si>
  <si>
    <t>B57.00</t>
  </si>
  <si>
    <t>B57.05</t>
  </si>
  <si>
    <t>B57.07</t>
  </si>
  <si>
    <t>Re-establishing the painted unit at the end of the defects notification period</t>
  </si>
  <si>
    <t>B57.11</t>
  </si>
  <si>
    <t>Re-establishing the painting unit on instruction of the Engineer during the construction period</t>
  </si>
  <si>
    <t>(e) Permanent yellow lettering and symbols</t>
  </si>
  <si>
    <t>(f) Permanent transverse lines, painted island and arrestor bed markings any colour</t>
  </si>
  <si>
    <t>Road studs (Avery Denission C80) or similar approved</t>
  </si>
  <si>
    <t>(c) Hydro seeding</t>
  </si>
  <si>
    <t>(i) Providing an approved seed mixture for hydro seeding</t>
  </si>
  <si>
    <t>(iii) Hydro seeding</t>
  </si>
  <si>
    <t>B58.12</t>
  </si>
  <si>
    <t>B58.03</t>
  </si>
  <si>
    <t>B81.00</t>
  </si>
  <si>
    <t>TESTING MATERIALS AND WORKMANSHIP</t>
  </si>
  <si>
    <t>(iii) Double 80 watt fluorescent light fittings complete with ballast and tubes</t>
  </si>
  <si>
    <t xml:space="preserve">(iv) Double 55 watt fluorescent light fittings complete with ballast and tubes </t>
  </si>
  <si>
    <t>(xix) Plan holder</t>
  </si>
  <si>
    <t xml:space="preserve">(xx) Flood lights complete with poles and 500 W minimum globes </t>
  </si>
  <si>
    <t>B17.00</t>
  </si>
  <si>
    <t>Temporary traffic-control facilities</t>
  </si>
  <si>
    <t>(g) Road signs, STW-, DTG-, TGS- and TG-series (excluding delineators and barricades)</t>
  </si>
  <si>
    <t>Clearing and grubbing at inlets and outlets of hydraulic structures</t>
  </si>
  <si>
    <t>B18.00</t>
  </si>
  <si>
    <t>(a) 800 x 200</t>
  </si>
  <si>
    <t>(b) 1000 x 250</t>
  </si>
  <si>
    <t>(b) On the ramps and cross roads of the interchanges</t>
  </si>
  <si>
    <t>(ii) Coarse Grade (20 mm)</t>
  </si>
  <si>
    <t>Synthetic-fibre filter fabric Grade 2</t>
  </si>
  <si>
    <t>ITEM</t>
  </si>
  <si>
    <t>SECTION</t>
  </si>
  <si>
    <t>AMOUNT</t>
  </si>
  <si>
    <t>PERFORMANCE GUARANTEE</t>
  </si>
  <si>
    <t>Provision of performance guarantee</t>
  </si>
  <si>
    <t>(b) A-E2 modified binder</t>
  </si>
  <si>
    <t>(c) Polyamine or similar</t>
  </si>
  <si>
    <t>CONTRACTOR'S EXTABLISHMENT ON SITE AND GENERAL OBLIGATIONS</t>
  </si>
  <si>
    <t>HOUSING OFFICES AND LABORATORIES FOR THE ENGIEER'S SITE PERSONNEL</t>
  </si>
  <si>
    <t>CLEANING AND GRUBBING</t>
  </si>
  <si>
    <t>ONCRETE KERBING, CONCRETE CHANNELLING, CHUTES AND DOWNPIPES, AND COCNRETE LININGS FOR OPEN DRAINS</t>
  </si>
  <si>
    <t>ASPHALT BASE AND SURFACING</t>
  </si>
  <si>
    <t>PITCHING, STONEWORK AND PROTECTION AGAINST EROSION</t>
  </si>
  <si>
    <t>ROAD MARKINGS</t>
  </si>
  <si>
    <t>LANDSCAPING AND PLANTING PLANTS</t>
  </si>
  <si>
    <t>FINISHING THE ROAD AND ROAD RESERVE AND TREATING OF OLD ROADS</t>
  </si>
  <si>
    <t>TESTING MATERIAL AND WORKMANSHIP</t>
  </si>
  <si>
    <t>TOTAL CARRIED FORWARD TO NEXT PAGE</t>
  </si>
  <si>
    <t>B36.16</t>
  </si>
  <si>
    <t>Riding quality bonus/penalty at completion of construction</t>
  </si>
  <si>
    <t>B36.17</t>
  </si>
  <si>
    <t>(d) Roofs over open concrete working floors</t>
  </si>
  <si>
    <t>(viii) Extractor fans installed complete with own power connection</t>
  </si>
  <si>
    <t>(xiii) Curing chamber for UCS specimens, complete with water connection, including the provision of brick partitions, plaster, paint and shelving, all complete according to the drawings</t>
  </si>
  <si>
    <t>(xv) Steel filing cabinets with drawers</t>
  </si>
  <si>
    <t>(vii) The provision of 400/231 volt 3 phase electrical power installation, including all wiring, switchboards, mains connections, etc</t>
  </si>
  <si>
    <t>(ix) Cell phone costs, including pro-rata rentals, for calls in connection with contract administration</t>
  </si>
  <si>
    <t>(i) Shelving as specified, complete with brackets</t>
  </si>
  <si>
    <t>(iv) Constant temperature baths of concrete and/or plastered brick</t>
  </si>
  <si>
    <t>Housing for labourers</t>
  </si>
  <si>
    <t>(a) Housing as specified, including beds, mattresses, beside chest, chairs, tables, lockers, electricity, plug points, electrical light fittings and burglar proofing</t>
  </si>
  <si>
    <t>(b) Ablution unit as specified, including latrines, wash basins, showers and taps</t>
  </si>
  <si>
    <t>(a) Provisional sum for providing rented housing, hotel or other accommodation as described in sub sub-clause 1403(c)(ii)</t>
  </si>
  <si>
    <t>Provision for Photostat and scanning facilities</t>
  </si>
  <si>
    <t>B21.00</t>
  </si>
  <si>
    <t>CONCRETE KERBING, CONCRETE CHANNELLING, CHUTES AND DOWNPIPES, AND CONCRETE LININGS FOR OPEN DRAINS</t>
  </si>
  <si>
    <t>(a) Cast in situ concrete lining class 30/19 for open drains</t>
  </si>
  <si>
    <t>Excavating and spoiling material from an existing pavement and/or underlying fill</t>
  </si>
  <si>
    <t>B38.00</t>
  </si>
  <si>
    <t>B15.04</t>
  </si>
  <si>
    <t>Flashing illuminated Arrow Board</t>
  </si>
  <si>
    <t>Variable Message signs mounted on trailers</t>
  </si>
  <si>
    <t xml:space="preserve">No </t>
  </si>
  <si>
    <t>B15.18</t>
  </si>
  <si>
    <t>B15.19</t>
  </si>
  <si>
    <t>Crushed stone base trial section (150 mm layer thickness) constructed in accordance with the provision of clause 3603</t>
  </si>
  <si>
    <t>(a) Penetration grade bitumen (50/70)</t>
  </si>
  <si>
    <t>(b) Subbase layer</t>
  </si>
  <si>
    <t>Cleaning of hydraulic structures</t>
  </si>
  <si>
    <t>(a) Pipes with an internal diameter up to and including 750 mm</t>
  </si>
  <si>
    <t>(b) Pipes with an internal diameter exceeding 750 mm</t>
  </si>
  <si>
    <t>(d) Box culverts exceeding 1.5 m vertical dimensions</t>
  </si>
  <si>
    <t>(c) Box culverts up to and including 1.5 m vertical dimensions</t>
  </si>
  <si>
    <t>B34.14</t>
  </si>
  <si>
    <t>B12.00</t>
  </si>
  <si>
    <t>B13.00</t>
  </si>
  <si>
    <t>B14.00</t>
  </si>
  <si>
    <t>B34.00</t>
  </si>
  <si>
    <t>B42.00</t>
  </si>
  <si>
    <t>B85.00</t>
  </si>
  <si>
    <t>Tack coat of 30% stable-grade emulsion</t>
  </si>
  <si>
    <t>Litre</t>
  </si>
  <si>
    <t>B42.05</t>
  </si>
  <si>
    <t/>
  </si>
  <si>
    <t>B42.06</t>
  </si>
  <si>
    <t>Variations in active filler content:</t>
  </si>
  <si>
    <t>(b) Hydrated lime</t>
  </si>
  <si>
    <t>B42.07</t>
  </si>
  <si>
    <t>Trial Sections</t>
  </si>
  <si>
    <t>(a) 40 mm continuous surfacing</t>
  </si>
  <si>
    <t>m²</t>
  </si>
  <si>
    <t>B42.08</t>
  </si>
  <si>
    <t>Cores in asphalt paving</t>
  </si>
  <si>
    <t>(a) 100mm cores</t>
  </si>
  <si>
    <t>No.</t>
  </si>
  <si>
    <t>42.15</t>
  </si>
  <si>
    <t>Application of prime coat and/or tack coat to the edges of a layer</t>
  </si>
  <si>
    <t>B42.21</t>
  </si>
  <si>
    <t>Aggregate variations</t>
  </si>
  <si>
    <t>B42.22</t>
  </si>
  <si>
    <t>day</t>
  </si>
  <si>
    <t>(e) Provision of a 10 seater mini-bus</t>
  </si>
  <si>
    <t>B81.04</t>
  </si>
  <si>
    <t>Financial contribution for the combined laboratory</t>
  </si>
  <si>
    <t>(i) Inertial laser Profilometer</t>
  </si>
  <si>
    <t>(ii) Other profilometer type, e.g. ARRB Walking or Face Dipstick</t>
  </si>
  <si>
    <t>B81.05</t>
  </si>
  <si>
    <t>Surface regularity tests as described in subclauses B3606 and B4213(a)(v)</t>
  </si>
  <si>
    <t>(a) Establishment of equipment</t>
  </si>
  <si>
    <t>(b) Profiler surveys on:</t>
  </si>
  <si>
    <t>(i) Base layers using:</t>
  </si>
  <si>
    <t>(1) Other profilometer type, e.g. ARRB Walking or Face Dipstick</t>
  </si>
  <si>
    <t>(ii) Asphalt surfacing using:</t>
  </si>
  <si>
    <t>(1) Inertial Laser Profilometer</t>
  </si>
  <si>
    <t>B81.06</t>
  </si>
  <si>
    <t>Rolled in chippings</t>
  </si>
  <si>
    <t>(a) 14 mm nominal size</t>
  </si>
  <si>
    <t>Page 3A</t>
  </si>
  <si>
    <t>Page 2A</t>
  </si>
  <si>
    <t>Page 4A</t>
  </si>
  <si>
    <t>Page 5A</t>
  </si>
  <si>
    <t>Page 6A</t>
  </si>
  <si>
    <t>Page 7A</t>
  </si>
  <si>
    <t>Page 8A</t>
  </si>
  <si>
    <t>Page 9A</t>
  </si>
  <si>
    <t>Page 10A</t>
  </si>
  <si>
    <t>Page 11A</t>
  </si>
  <si>
    <t>Page 17A</t>
  </si>
  <si>
    <t>Page 18A</t>
  </si>
  <si>
    <t>Page 19A</t>
  </si>
  <si>
    <t>Page 20A</t>
  </si>
  <si>
    <t>Page 21A</t>
  </si>
  <si>
    <t>Page 26A</t>
  </si>
  <si>
    <t>Page 27A</t>
  </si>
  <si>
    <t>Page 31A</t>
  </si>
  <si>
    <t>Page 32A</t>
  </si>
  <si>
    <t>Page 33A</t>
  </si>
  <si>
    <t>Page 34A</t>
  </si>
  <si>
    <t>Page 35A</t>
  </si>
  <si>
    <t>Page 36A</t>
  </si>
  <si>
    <t>Page 37A</t>
  </si>
  <si>
    <t>Page 39A</t>
  </si>
  <si>
    <t>Page 41A</t>
  </si>
  <si>
    <t>Page 42A</t>
  </si>
  <si>
    <t xml:space="preserve">    (i)  Mobilisation period</t>
  </si>
  <si>
    <t xml:space="preserve">   (ii)  Execution of the works</t>
  </si>
  <si>
    <t xml:space="preserve">   (i) Concrete new jersey barriers</t>
  </si>
  <si>
    <t xml:space="preserve">     (a)   Supply to site, to including loading, initial placement on site of barriers from Clients stockpile</t>
  </si>
  <si>
    <t xml:space="preserve">     (b)   Dismantling and re-erecting barriers during the works</t>
  </si>
  <si>
    <t xml:space="preserve">     (c)   Renting of barriers from Contractors source</t>
  </si>
  <si>
    <t>b/month</t>
  </si>
  <si>
    <t xml:space="preserve">(e)   Transportation cost of barriers to and from designated stockpile area </t>
  </si>
  <si>
    <t>b/km</t>
  </si>
  <si>
    <t>(r) Truck mounted attenuator - Armco Alpha 70k or similar approved</t>
  </si>
  <si>
    <t>15.09</t>
  </si>
  <si>
    <t>Maintenance of the bituminous surfacing and pavement of temporary deviations with bituminous surfacing and existing roads with bituminous surfacing used as temporary deviations</t>
  </si>
  <si>
    <t>Prov S</t>
  </si>
  <si>
    <t xml:space="preserve">   (a) Traffic safety officer</t>
  </si>
  <si>
    <t xml:space="preserve">   (a) Fixed penalty per occurrence</t>
  </si>
  <si>
    <t xml:space="preserve">   (b) Time related penalty</t>
  </si>
  <si>
    <t>Selected backfill material under concrete lined side drains compacted to 93% of modified AASHTO density 150mm thick</t>
  </si>
  <si>
    <t>Protection, removal, realignment and replacement of services</t>
  </si>
  <si>
    <t>(a)  Traffic monitoring stations</t>
  </si>
  <si>
    <t xml:space="preserve">   (i)   The removal, protection and replacement of CTO, SMD and WIM installations </t>
  </si>
  <si>
    <r>
      <t xml:space="preserve">  (ii)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Handling cost and profit in respect</t>
    </r>
  </si>
  <si>
    <t>(c)   Extra-over item 21.03 (a) for excavating through asphalt and stabilised layers of existing pavements</t>
  </si>
  <si>
    <t>B21.11</t>
  </si>
  <si>
    <t>B21/33.04</t>
  </si>
  <si>
    <t>Cut to spoil, including free-haul up to 0,5km</t>
  </si>
  <si>
    <t xml:space="preserve">  (a)  Soft excavation </t>
  </si>
  <si>
    <t xml:space="preserve">  (b) Intermediate excavation</t>
  </si>
  <si>
    <t xml:space="preserve">  (c)  Hard excavation </t>
  </si>
  <si>
    <t xml:space="preserve">Break into existing drainage structures and install subsoil drain pipe outlets </t>
  </si>
  <si>
    <t>B21.20</t>
  </si>
  <si>
    <t>B21.03</t>
  </si>
  <si>
    <t xml:space="preserve">    (d)   Dismantling removal, stacking at designated stockpile area </t>
  </si>
  <si>
    <t>Provision of safety equipment for visitors</t>
  </si>
  <si>
    <t>(b) Hard hats</t>
  </si>
  <si>
    <t xml:space="preserve">   (b) Traffic safety vehice</t>
  </si>
  <si>
    <t>B15.20</t>
  </si>
  <si>
    <t>Provision of traffic safety equipment for use by the engineer</t>
  </si>
  <si>
    <t xml:space="preserve">   (a) Safety jackets</t>
  </si>
  <si>
    <t xml:space="preserve">   (b) Emergency mini lightbar for mobile use</t>
  </si>
  <si>
    <t xml:space="preserve">   (c) Magnetic "Construction" sticker for vehicles with 100mm high lettering</t>
  </si>
  <si>
    <t xml:space="preserve">        i) Per Hour</t>
  </si>
  <si>
    <t xml:space="preserve">       ii) Per 15 minute intervals</t>
  </si>
  <si>
    <t xml:space="preserve">per 15 min </t>
  </si>
  <si>
    <t>(a) In windrows alongside the stockpile area</t>
  </si>
  <si>
    <t>Compacting the floors of pavement excavations (5 roller-passes) with :</t>
  </si>
  <si>
    <t>Sub-base layers constructed with commercial sourced G5 material, inclding all haul :</t>
  </si>
  <si>
    <t>(c)  Vibrating Roller</t>
  </si>
  <si>
    <t>(a)  Sub-base layer (150mm thick) compacted to :</t>
  </si>
  <si>
    <t xml:space="preserve">       (i) 95% of Modified AASHTO densiy</t>
  </si>
  <si>
    <t xml:space="preserve">       (ii) 97% of Modified AASHTO density</t>
  </si>
  <si>
    <t>B34.15</t>
  </si>
  <si>
    <t>Sub-base layer constructed with a 67/33 blend of 67% recovered asphalt and base pavement material and 33% commercially sourced G5 material, including all mechanical modified and haul :</t>
  </si>
  <si>
    <t>B34.16</t>
  </si>
  <si>
    <t>Gravel shoulder, varying width, shaped, bladed and compacted to 93% Mod. AASHTO density</t>
  </si>
  <si>
    <t>(a) Gravel subbase (150mm thick) compacted to 95% of modified AASHTO density</t>
  </si>
  <si>
    <t>Extra-over Item 35.01 for trial sections</t>
  </si>
  <si>
    <t>(a)  Non-cemented material</t>
  </si>
  <si>
    <t>Milling out existing bituminous material with an average milling depth :</t>
  </si>
  <si>
    <t>B38.03</t>
  </si>
  <si>
    <t>Milling out existing bituminous material and crushed stone base</t>
  </si>
  <si>
    <t>B38.16</t>
  </si>
  <si>
    <t>Milling out existing subbase and selected layer material</t>
  </si>
  <si>
    <t>PATCHING AND REPAIRING EDGE BREAKS</t>
  </si>
  <si>
    <t xml:space="preserve">      (i)  Not exceeding 50mm</t>
  </si>
  <si>
    <t xml:space="preserve">      (ii) Exceeding 50mm but not exceeding 100mm</t>
  </si>
  <si>
    <t>Excavation in existing pavements for patching in :</t>
  </si>
  <si>
    <t>(b)  Cemented layers</t>
  </si>
  <si>
    <t>(c)  Crushed stone layers</t>
  </si>
  <si>
    <t>(a)  Asphalt layers</t>
  </si>
  <si>
    <t>Compacting the floor of excavations for patching</t>
  </si>
  <si>
    <t>B42.11</t>
  </si>
  <si>
    <t>Asphalt constructed for rehabilitation purposes in accordance with the provisions of Clause 4213 and as amended by Clause B4213</t>
  </si>
  <si>
    <t>Page 38A</t>
  </si>
  <si>
    <t>(b)  Timber</t>
  </si>
  <si>
    <t>B56.11</t>
  </si>
  <si>
    <t>B81.02</t>
  </si>
  <si>
    <t>Other special test requested by the engineer</t>
  </si>
  <si>
    <t>Prov-Sum</t>
  </si>
  <si>
    <t>TOTAL SECTION OF N4-9 BROUGHT FORWARD TO SUMMARY</t>
  </si>
  <si>
    <t>Composite in-plane drainage systems complete as per drawing:</t>
  </si>
  <si>
    <t>Extra over item B34.14 and B34.15 for additional costs for procuring gravel material from commercial sources (unrestricted freehaul)</t>
  </si>
  <si>
    <t>(b)  Sub-base layer (125mm thick) compacted to :</t>
  </si>
  <si>
    <t>(c) Gravel subbase (150mm thick) compacted to 97% of modified AASHTO density</t>
  </si>
  <si>
    <t>(d) Gravel subbase (125mm thick) compacted to 97% of modified AASHTO density</t>
  </si>
  <si>
    <t>(b) Gravel subbase (125mm thick) compacted to 95% of modified AASHTO density</t>
  </si>
  <si>
    <t>(a)  Not exceeding 50mm</t>
  </si>
  <si>
    <t>(b)  Exceeding 50mm but not exceeding 80mm</t>
  </si>
  <si>
    <t>(c)  Exceeding 80mm</t>
  </si>
  <si>
    <t>(i)  Average milling depth exceeding 50mm but not exceeding 250mm</t>
  </si>
  <si>
    <t>(i)  Average milling depth exceeding 200mm and but not exceeding 550mm</t>
  </si>
  <si>
    <t>Sawing of asphalt or cemented pavement layers for patching :</t>
  </si>
  <si>
    <t>(a)  Sawing asphalt to an average depth :</t>
  </si>
  <si>
    <t>(i)  Continously graded for slowlane and R80 ramps etc.</t>
  </si>
  <si>
    <t>(i)  Continously graded for patching</t>
  </si>
  <si>
    <t>(v)  Horizontally curved guardrails factory bent to a radius of less than 45m</t>
  </si>
  <si>
    <t>(i) 3m x 2m</t>
  </si>
  <si>
    <t>Chemical Blasting and removal to spoil of rock outrops in concrete lined drains and cut slopes</t>
  </si>
  <si>
    <t>Acceptance testing software</t>
  </si>
  <si>
    <t>Asphalt Surface Sections</t>
  </si>
  <si>
    <t>B66.00</t>
  </si>
  <si>
    <t>NO FINES CONCRETE, JOINTS, BEARINGS, BOLT GROUP FOR ELECTRIFICATION, PARAPETS AND DRAINAGE FOR STRUCTURES</t>
  </si>
  <si>
    <t>B66.05</t>
  </si>
  <si>
    <t>Expansion joints</t>
  </si>
  <si>
    <t>(a) Thorma joints</t>
  </si>
  <si>
    <t>(i) Supply and installation of Thorma Joints</t>
  </si>
  <si>
    <t>(ii) Handling costs and profit in respect of sub-item B66.05(a)(i)</t>
  </si>
  <si>
    <t>(a) Silicon Joints</t>
  </si>
  <si>
    <t>(i) Supply and installation of Silicon Joints</t>
  </si>
  <si>
    <t>Page 12A</t>
  </si>
  <si>
    <t>Page 13A</t>
  </si>
  <si>
    <t>Page 14A</t>
  </si>
  <si>
    <t>Page 15A</t>
  </si>
  <si>
    <t>Page 16A</t>
  </si>
  <si>
    <t>Page 22A</t>
  </si>
  <si>
    <t>Page 23A</t>
  </si>
  <si>
    <t>Page 24A</t>
  </si>
  <si>
    <t>Page 25A</t>
  </si>
  <si>
    <t>Page 28A</t>
  </si>
  <si>
    <t>Page 29A</t>
  </si>
  <si>
    <t>Page 30A</t>
  </si>
  <si>
    <t>Page 40A</t>
  </si>
  <si>
    <t>(a)  Surfacing constructed with new asphalt (A-E2 modified binder (base bitumen 50/70 pen grade) and 14.0mm max aggregate size) :</t>
  </si>
  <si>
    <t>(b)  Surfacing constructed with new asphalt (A-E2 modified binder (base bitumen 50/70 pen grade) and 14.0mm max aggregate size) :</t>
  </si>
  <si>
    <t>TREATMENT OF AN EXISTING SURFACE EXHIBITING CERTAIN DEFECTS</t>
  </si>
  <si>
    <t>Repairing edge breaks in surfacing:</t>
  </si>
  <si>
    <t>(a)  Tack coat</t>
  </si>
  <si>
    <t xml:space="preserve">(b)  Reconstructing edges using medium </t>
  </si>
  <si>
    <t xml:space="preserve">    continuously-graded asphalt</t>
  </si>
  <si>
    <t>(i) Not exceeding 50</t>
  </si>
  <si>
    <t>ton</t>
  </si>
  <si>
    <t>(ii) 50 - 100 m²</t>
  </si>
  <si>
    <t>(iii) Exceeding 100 m²</t>
  </si>
  <si>
    <t>B48.14</t>
  </si>
  <si>
    <t>Sealing cracks</t>
  </si>
  <si>
    <t>(a)  Cleaning crack with hot compressed air and sealing using Class C-E1 modified binder crack sealant</t>
  </si>
  <si>
    <t>B48.15</t>
  </si>
  <si>
    <t>Sealmac Geotextile Patch</t>
  </si>
  <si>
    <t>B48.16</t>
  </si>
  <si>
    <t>200mm wide Sealgrid Strip Patch</t>
  </si>
  <si>
    <t>TREATMENT OF AN EXISTING SURFACE EXIBITING CERTAIN DEFECTS</t>
  </si>
  <si>
    <t>Treatment with diluted bitumen emulsion (Fog Spray):</t>
  </si>
  <si>
    <t>(a) 30% bitumen emulsion cationic</t>
  </si>
  <si>
    <t xml:space="preserve">       (ii) 97% of Modified AASHTO densiy</t>
  </si>
  <si>
    <t>Information signs as shown in the Appendix  16 complete with timber posts 150mm dia.</t>
  </si>
  <si>
    <t>Page 43A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</si>
</sst>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\ #,##0.00;[Red]&quot;R&quot;\ \-#,##0.00"/>
    <numFmt numFmtId="44" formatCode="_ &quot;R&quot;\ * #,##0.00_ ;_ &quot;R&quot;\ * \-#,##0.00_ ;_ &quot;R&quot;\ * &quot;-&quot;??_ ;_ @_ "/>
    <numFmt numFmtId="164" formatCode="&quot;R&quot;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2" fontId="1" fillId="0" borderId="1" xfId="0" applyNumberFormat="1" applyFont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/>
    <xf numFmtId="2" fontId="1" fillId="0" borderId="4" xfId="0" applyNumberFormat="1" applyFont="1" applyBorder="1"/>
    <xf numFmtId="2" fontId="1" fillId="0" borderId="0" xfId="0" applyNumberFormat="1" applyFont="1"/>
    <xf numFmtId="2" fontId="1" fillId="0" borderId="1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/>
    <xf numFmtId="164" fontId="1" fillId="0" borderId="10" xfId="0" applyNumberFormat="1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9" xfId="0" applyNumberFormat="1" applyFont="1" applyBorder="1"/>
    <xf numFmtId="164" fontId="1" fillId="0" borderId="1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1" fillId="0" borderId="5" xfId="0" applyNumberFormat="1" applyFont="1" applyFill="1" applyBorder="1" applyAlignment="1">
      <alignment horizontal="center"/>
    </xf>
    <xf numFmtId="164" fontId="1" fillId="0" borderId="8" xfId="0" applyNumberFormat="1" applyFont="1" applyBorder="1"/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0" fontId="1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0" fontId="1" fillId="0" borderId="5" xfId="0" applyNumberFormat="1" applyFont="1" applyBorder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8" fontId="1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164" fontId="1" fillId="0" borderId="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164" fontId="1" fillId="0" borderId="10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10" fontId="1" fillId="0" borderId="10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8" fontId="1" fillId="0" borderId="10" xfId="0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" fillId="0" borderId="10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1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vertical="center"/>
    </xf>
    <xf numFmtId="0" fontId="5" fillId="0" borderId="0" xfId="0" applyFont="1"/>
    <xf numFmtId="164" fontId="3" fillId="0" borderId="10" xfId="0" applyNumberFormat="1" applyFont="1" applyBorder="1" applyAlignment="1">
      <alignment vertical="center"/>
    </xf>
    <xf numFmtId="4" fontId="0" fillId="0" borderId="0" xfId="0" applyNumberFormat="1"/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0" fontId="7" fillId="0" borderId="0" xfId="0" applyFont="1"/>
    <xf numFmtId="0" fontId="1" fillId="0" borderId="4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vertical="top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my du Toit" id="{BF50D386-D82A-4C35-825D-639D904DC8BE}" userId="S::dutoitt@jgafrika.com::92efb958-c27d-4a77-894f-f7eee00db8d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1" dT="2021-06-29T08:50:43.37" personId="{BF50D386-D82A-4C35-825D-639D904DC8BE}" id="{5948DA09-9726-4090-9D2A-B7BB93CDD6EF}">
    <text>refer to notes in mail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view="pageBreakPreview" topLeftCell="A5" zoomScale="98" zoomScaleNormal="100" zoomScaleSheetLayoutView="98" workbookViewId="0">
      <selection activeCell="F12" sqref="F12"/>
    </sheetView>
  </sheetViews>
  <sheetFormatPr defaultRowHeight="15" x14ac:dyDescent="0.25"/>
  <cols>
    <col min="1" max="1" width="8" style="91" customWidth="1"/>
    <col min="2" max="2" width="31.42578125" style="96" customWidth="1"/>
    <col min="3" max="3" width="7.85546875" style="90" customWidth="1"/>
    <col min="4" max="4" width="12.5703125" style="90" customWidth="1"/>
    <col min="5" max="5" width="13.7109375" style="102" customWidth="1"/>
    <col min="6" max="6" width="13.28515625" style="102" customWidth="1"/>
  </cols>
  <sheetData>
    <row r="1" spans="1:6" ht="15" customHeight="1" x14ac:dyDescent="0.25">
      <c r="A1" s="80"/>
      <c r="B1" s="94"/>
      <c r="C1" s="69"/>
      <c r="D1" s="87"/>
      <c r="E1" s="97"/>
      <c r="F1" s="97"/>
    </row>
    <row r="2" spans="1:6" x14ac:dyDescent="0.25">
      <c r="A2" s="83" t="s">
        <v>0</v>
      </c>
      <c r="B2" s="183" t="s">
        <v>1</v>
      </c>
      <c r="C2" s="52" t="s">
        <v>2</v>
      </c>
      <c r="D2" s="61" t="s">
        <v>3</v>
      </c>
      <c r="E2" s="75" t="s">
        <v>4</v>
      </c>
      <c r="F2" s="75" t="s">
        <v>5</v>
      </c>
    </row>
    <row r="3" spans="1:6" x14ac:dyDescent="0.25">
      <c r="A3" s="84"/>
      <c r="B3" s="95"/>
      <c r="C3" s="77"/>
      <c r="D3" s="66"/>
      <c r="E3" s="98"/>
      <c r="F3" s="98"/>
    </row>
    <row r="4" spans="1:6" ht="25.5" x14ac:dyDescent="0.25">
      <c r="A4" s="83" t="s">
        <v>403</v>
      </c>
      <c r="B4" s="183" t="s">
        <v>17</v>
      </c>
      <c r="C4" s="52"/>
      <c r="D4" s="61"/>
      <c r="E4" s="51"/>
      <c r="F4" s="51"/>
    </row>
    <row r="5" spans="1:6" x14ac:dyDescent="0.25">
      <c r="A5" s="83"/>
      <c r="B5" s="183"/>
      <c r="C5" s="52"/>
      <c r="D5" s="61"/>
      <c r="E5" s="51"/>
      <c r="F5" s="51"/>
    </row>
    <row r="6" spans="1:6" ht="25.5" x14ac:dyDescent="0.25">
      <c r="A6" s="83" t="s">
        <v>18</v>
      </c>
      <c r="B6" s="183" t="s">
        <v>490</v>
      </c>
      <c r="C6" s="52"/>
      <c r="D6" s="61"/>
      <c r="E6" s="51"/>
      <c r="F6" s="51"/>
    </row>
    <row r="7" spans="1:6" x14ac:dyDescent="0.25">
      <c r="A7" s="83"/>
      <c r="B7" s="183"/>
      <c r="C7" s="52"/>
      <c r="D7" s="61"/>
      <c r="E7" s="51"/>
      <c r="F7" s="51"/>
    </row>
    <row r="8" spans="1:6" x14ac:dyDescent="0.25">
      <c r="A8" s="83"/>
      <c r="B8" s="183" t="s">
        <v>491</v>
      </c>
      <c r="C8" s="52"/>
      <c r="D8" s="61"/>
      <c r="E8" s="51"/>
      <c r="F8" s="51"/>
    </row>
    <row r="9" spans="1:6" x14ac:dyDescent="0.25">
      <c r="A9" s="83"/>
      <c r="B9" s="183"/>
      <c r="C9" s="52"/>
      <c r="D9" s="61"/>
      <c r="E9" s="51"/>
      <c r="F9" s="51"/>
    </row>
    <row r="10" spans="1:6" ht="38.25" x14ac:dyDescent="0.25">
      <c r="A10" s="83"/>
      <c r="B10" s="183" t="s">
        <v>492</v>
      </c>
      <c r="C10" s="169" t="s">
        <v>97</v>
      </c>
      <c r="D10" s="61">
        <v>1</v>
      </c>
      <c r="E10" s="55">
        <v>50000</v>
      </c>
      <c r="F10" s="184">
        <f>IF(E10="-","Rate Only",IF(E10="","",ROUND($D10*E10,2)))</f>
        <v>50000</v>
      </c>
    </row>
    <row r="11" spans="1:6" x14ac:dyDescent="0.25">
      <c r="A11" s="83"/>
      <c r="B11" s="183"/>
      <c r="C11" s="52"/>
      <c r="D11" s="61"/>
      <c r="E11" s="51"/>
      <c r="F11" s="51"/>
    </row>
    <row r="12" spans="1:6" ht="25.5" x14ac:dyDescent="0.25">
      <c r="A12" s="83"/>
      <c r="B12" s="204" t="s">
        <v>493</v>
      </c>
      <c r="C12" s="169" t="s">
        <v>14</v>
      </c>
      <c r="D12" s="186">
        <v>50000</v>
      </c>
      <c r="E12" s="55"/>
      <c r="F12" s="184" t="str">
        <f>IF(E12="-","Rate Only",IF(E12="","",ROUND($D12*E12,2)))</f>
        <v/>
      </c>
    </row>
    <row r="13" spans="1:6" x14ac:dyDescent="0.25">
      <c r="A13" s="83"/>
      <c r="B13" s="183"/>
      <c r="C13" s="61"/>
      <c r="D13" s="187"/>
      <c r="E13" s="146"/>
      <c r="F13" s="185"/>
    </row>
    <row r="14" spans="1:6" x14ac:dyDescent="0.25">
      <c r="A14" s="83"/>
      <c r="B14" s="183"/>
      <c r="C14" s="61"/>
      <c r="D14" s="187"/>
      <c r="E14" s="146"/>
      <c r="F14" s="185"/>
    </row>
    <row r="15" spans="1:6" x14ac:dyDescent="0.25">
      <c r="A15" s="83"/>
      <c r="B15" s="183"/>
      <c r="C15" s="61"/>
      <c r="D15" s="187"/>
      <c r="E15" s="146"/>
      <c r="F15" s="185"/>
    </row>
    <row r="16" spans="1:6" x14ac:dyDescent="0.25">
      <c r="A16" s="83"/>
      <c r="B16" s="183"/>
      <c r="C16" s="61"/>
      <c r="D16" s="188"/>
      <c r="E16" s="115"/>
      <c r="F16" s="184"/>
    </row>
    <row r="17" spans="1:6" x14ac:dyDescent="0.25">
      <c r="A17" s="83"/>
      <c r="B17" s="183"/>
      <c r="C17" s="61"/>
      <c r="D17" s="187"/>
      <c r="E17" s="146"/>
      <c r="F17" s="185"/>
    </row>
    <row r="18" spans="1:6" x14ac:dyDescent="0.25">
      <c r="A18" s="83"/>
      <c r="B18" s="183"/>
      <c r="C18" s="61"/>
      <c r="D18" s="187"/>
      <c r="E18" s="146"/>
      <c r="F18" s="185"/>
    </row>
    <row r="19" spans="1:6" x14ac:dyDescent="0.25">
      <c r="A19" s="83"/>
      <c r="B19" s="183"/>
      <c r="C19" s="61"/>
      <c r="D19" s="187"/>
      <c r="E19" s="146"/>
      <c r="F19" s="185"/>
    </row>
    <row r="20" spans="1:6" x14ac:dyDescent="0.25">
      <c r="A20" s="83"/>
      <c r="B20" s="218"/>
      <c r="C20" s="61"/>
      <c r="D20" s="187"/>
      <c r="E20" s="146"/>
      <c r="F20" s="185"/>
    </row>
    <row r="21" spans="1:6" x14ac:dyDescent="0.25">
      <c r="A21" s="83"/>
      <c r="B21" s="218"/>
      <c r="C21" s="61"/>
      <c r="D21" s="187"/>
      <c r="E21" s="146"/>
      <c r="F21" s="185"/>
    </row>
    <row r="22" spans="1:6" x14ac:dyDescent="0.25">
      <c r="A22" s="83"/>
      <c r="B22" s="218"/>
      <c r="C22" s="61"/>
      <c r="D22" s="187"/>
      <c r="E22" s="146"/>
      <c r="F22" s="185"/>
    </row>
    <row r="23" spans="1:6" x14ac:dyDescent="0.25">
      <c r="A23" s="83"/>
      <c r="B23" s="218"/>
      <c r="C23" s="61"/>
      <c r="D23" s="187"/>
      <c r="E23" s="146"/>
      <c r="F23" s="185"/>
    </row>
    <row r="24" spans="1:6" x14ac:dyDescent="0.25">
      <c r="A24" s="83"/>
      <c r="B24" s="218"/>
      <c r="C24" s="61"/>
      <c r="D24" s="187"/>
      <c r="E24" s="146"/>
      <c r="F24" s="185"/>
    </row>
    <row r="25" spans="1:6" x14ac:dyDescent="0.25">
      <c r="A25" s="83"/>
      <c r="B25" s="218"/>
      <c r="C25" s="61"/>
      <c r="D25" s="187"/>
      <c r="E25" s="146"/>
      <c r="F25" s="185"/>
    </row>
    <row r="26" spans="1:6" x14ac:dyDescent="0.25">
      <c r="A26" s="83"/>
      <c r="B26" s="218"/>
      <c r="C26" s="61"/>
      <c r="D26" s="187"/>
      <c r="E26" s="146"/>
      <c r="F26" s="185"/>
    </row>
    <row r="27" spans="1:6" x14ac:dyDescent="0.25">
      <c r="A27" s="83"/>
      <c r="B27" s="218"/>
      <c r="C27" s="61"/>
      <c r="D27" s="187"/>
      <c r="E27" s="146"/>
      <c r="F27" s="185"/>
    </row>
    <row r="28" spans="1:6" x14ac:dyDescent="0.25">
      <c r="A28" s="83"/>
      <c r="B28" s="218"/>
      <c r="C28" s="61"/>
      <c r="D28" s="187"/>
      <c r="E28" s="146"/>
      <c r="F28" s="185"/>
    </row>
    <row r="29" spans="1:6" x14ac:dyDescent="0.25">
      <c r="A29" s="83"/>
      <c r="B29" s="218"/>
      <c r="C29" s="61"/>
      <c r="D29" s="187"/>
      <c r="E29" s="146"/>
      <c r="F29" s="185"/>
    </row>
    <row r="30" spans="1:6" x14ac:dyDescent="0.25">
      <c r="A30" s="83"/>
      <c r="B30" s="218"/>
      <c r="C30" s="61"/>
      <c r="D30" s="187"/>
      <c r="E30" s="146"/>
      <c r="F30" s="185"/>
    </row>
    <row r="31" spans="1:6" x14ac:dyDescent="0.25">
      <c r="A31" s="83"/>
      <c r="B31" s="183"/>
      <c r="C31" s="61"/>
      <c r="D31" s="187"/>
      <c r="E31" s="146"/>
      <c r="F31" s="185"/>
    </row>
    <row r="32" spans="1:6" x14ac:dyDescent="0.25">
      <c r="A32" s="83"/>
      <c r="B32" s="183"/>
      <c r="C32" s="61"/>
      <c r="D32" s="187"/>
      <c r="E32" s="146"/>
      <c r="F32" s="185"/>
    </row>
    <row r="33" spans="1:6" x14ac:dyDescent="0.25">
      <c r="A33" s="83"/>
      <c r="B33" s="183"/>
      <c r="C33" s="61"/>
      <c r="D33" s="187"/>
      <c r="E33" s="146"/>
      <c r="F33" s="185"/>
    </row>
    <row r="34" spans="1:6" x14ac:dyDescent="0.25">
      <c r="A34" s="83"/>
      <c r="B34" s="183"/>
      <c r="C34" s="61"/>
      <c r="D34" s="187"/>
      <c r="E34" s="146"/>
      <c r="F34" s="185"/>
    </row>
    <row r="35" spans="1:6" x14ac:dyDescent="0.25">
      <c r="A35" s="83"/>
      <c r="B35" s="183"/>
      <c r="C35" s="61"/>
      <c r="D35" s="187"/>
      <c r="E35" s="146"/>
      <c r="F35" s="185"/>
    </row>
    <row r="36" spans="1:6" x14ac:dyDescent="0.25">
      <c r="A36" s="83"/>
      <c r="B36" s="183"/>
      <c r="C36" s="61"/>
      <c r="D36" s="187"/>
      <c r="E36" s="146"/>
      <c r="F36" s="185"/>
    </row>
    <row r="37" spans="1:6" x14ac:dyDescent="0.25">
      <c r="A37" s="83"/>
      <c r="B37" s="183"/>
      <c r="C37" s="61"/>
      <c r="D37" s="187"/>
      <c r="E37" s="146"/>
      <c r="F37" s="185"/>
    </row>
    <row r="38" spans="1:6" x14ac:dyDescent="0.25">
      <c r="A38" s="83"/>
      <c r="B38" s="183"/>
      <c r="C38" s="61"/>
      <c r="D38" s="187"/>
      <c r="E38" s="146"/>
      <c r="F38" s="185"/>
    </row>
    <row r="39" spans="1:6" x14ac:dyDescent="0.25">
      <c r="A39" s="83"/>
      <c r="B39" s="183"/>
      <c r="C39" s="61"/>
      <c r="D39" s="187"/>
      <c r="E39" s="146"/>
      <c r="F39" s="185"/>
    </row>
    <row r="40" spans="1:6" x14ac:dyDescent="0.25">
      <c r="A40" s="83"/>
      <c r="B40" s="183"/>
      <c r="C40" s="61"/>
      <c r="D40" s="187"/>
      <c r="E40" s="146"/>
      <c r="F40" s="185"/>
    </row>
    <row r="41" spans="1:6" x14ac:dyDescent="0.25">
      <c r="A41" s="83"/>
      <c r="B41" s="183"/>
      <c r="C41" s="61"/>
      <c r="D41" s="187"/>
      <c r="E41" s="146"/>
      <c r="F41" s="185"/>
    </row>
    <row r="42" spans="1:6" x14ac:dyDescent="0.25">
      <c r="A42" s="83"/>
      <c r="B42" s="183"/>
      <c r="C42" s="66"/>
      <c r="D42" s="187"/>
      <c r="E42" s="147"/>
      <c r="F42" s="185"/>
    </row>
    <row r="43" spans="1:6" x14ac:dyDescent="0.25">
      <c r="A43" s="23"/>
      <c r="B43" s="35"/>
      <c r="C43" s="33"/>
      <c r="D43" s="33"/>
      <c r="E43" s="100"/>
      <c r="F43" s="62"/>
    </row>
    <row r="44" spans="1:6" ht="15" customHeight="1" x14ac:dyDescent="0.25">
      <c r="A44" s="24"/>
      <c r="B44" s="221" t="s">
        <v>9</v>
      </c>
      <c r="C44" s="222"/>
      <c r="D44" s="222"/>
      <c r="E44" s="223"/>
      <c r="F44" s="51">
        <f>IF(SUM(F6:F42)&gt;0,SUM(F6:F42)," ")</f>
        <v>50000</v>
      </c>
    </row>
    <row r="45" spans="1:6" x14ac:dyDescent="0.25">
      <c r="A45" s="25"/>
      <c r="B45" s="37"/>
      <c r="C45" s="34"/>
      <c r="D45" s="34"/>
      <c r="E45" s="101"/>
      <c r="F45" s="64"/>
    </row>
    <row r="46" spans="1:6" x14ac:dyDescent="0.25">
      <c r="C46" s="90" t="s">
        <v>447</v>
      </c>
    </row>
  </sheetData>
  <mergeCells count="1">
    <mergeCell ref="B44:E44"/>
  </mergeCells>
  <pageMargins left="0.70866141732283472" right="0.70866141732283472" top="0.82677165354330717" bottom="0.74803149606299213" header="0.31496062992125984" footer="0.31496062992125984"/>
  <pageSetup paperSize="9" orientation="portrait" r:id="rId1"/>
  <headerFooter>
    <oddHeader xml:space="preserve">&amp;L&amp;8BAKWENA PLATINUM CORRIDOR CONCESSIONAIRE (PTY) LTD
CONTRACT NO: BPCC-N4-9-2021/RH/2
SECTION A ROADWORKS
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view="pageBreakPreview" topLeftCell="A16" zoomScaleNormal="100" zoomScaleSheetLayoutView="100" zoomScalePageLayoutView="110" workbookViewId="0">
      <selection activeCell="F24" sqref="F24"/>
    </sheetView>
  </sheetViews>
  <sheetFormatPr defaultRowHeight="15" x14ac:dyDescent="0.25"/>
  <cols>
    <col min="1" max="1" width="9.140625" style="91"/>
    <col min="2" max="2" width="33.7109375" style="118" customWidth="1"/>
    <col min="3" max="3" width="8" style="90" customWidth="1"/>
    <col min="4" max="4" width="10.85546875" style="172" customWidth="1"/>
    <col min="5" max="5" width="10.85546875" style="109" customWidth="1"/>
    <col min="6" max="6" width="13.140625" style="109" customWidth="1"/>
  </cols>
  <sheetData>
    <row r="1" spans="1:6" x14ac:dyDescent="0.25">
      <c r="A1" s="80"/>
      <c r="B1" s="68"/>
      <c r="C1" s="69"/>
      <c r="D1" s="192"/>
      <c r="E1" s="106"/>
      <c r="F1" s="70"/>
    </row>
    <row r="2" spans="1:6" x14ac:dyDescent="0.25">
      <c r="A2" s="83" t="s">
        <v>0</v>
      </c>
      <c r="B2" s="72" t="s">
        <v>1</v>
      </c>
      <c r="C2" s="52" t="s">
        <v>2</v>
      </c>
      <c r="D2" s="158" t="s">
        <v>3</v>
      </c>
      <c r="E2" s="92" t="s">
        <v>4</v>
      </c>
      <c r="F2" s="61" t="s">
        <v>5</v>
      </c>
    </row>
    <row r="3" spans="1:6" x14ac:dyDescent="0.25">
      <c r="A3" s="84"/>
      <c r="B3" s="76"/>
      <c r="C3" s="77"/>
      <c r="D3" s="207"/>
      <c r="E3" s="107"/>
      <c r="F3" s="78"/>
    </row>
    <row r="4" spans="1:6" x14ac:dyDescent="0.25">
      <c r="A4" s="83">
        <v>35</v>
      </c>
      <c r="B4" s="72" t="s">
        <v>298</v>
      </c>
      <c r="C4" s="52"/>
      <c r="D4" s="171"/>
      <c r="E4" s="54"/>
      <c r="F4" s="53"/>
    </row>
    <row r="5" spans="1:6" x14ac:dyDescent="0.25">
      <c r="A5" s="83"/>
      <c r="B5" s="72"/>
      <c r="C5" s="52"/>
      <c r="D5" s="171"/>
      <c r="E5" s="54"/>
      <c r="F5" s="53"/>
    </row>
    <row r="6" spans="1:6" ht="25.5" x14ac:dyDescent="0.25">
      <c r="A6" s="205">
        <v>35.01</v>
      </c>
      <c r="B6" s="72" t="s">
        <v>109</v>
      </c>
      <c r="C6" s="52"/>
      <c r="D6" s="171"/>
      <c r="E6" s="54"/>
      <c r="F6" s="53"/>
    </row>
    <row r="7" spans="1:6" x14ac:dyDescent="0.25">
      <c r="A7" s="205"/>
      <c r="B7" s="72"/>
      <c r="C7" s="52"/>
      <c r="D7" s="171"/>
      <c r="E7" s="54"/>
      <c r="F7" s="53"/>
    </row>
    <row r="8" spans="1:6" ht="38.25" x14ac:dyDescent="0.25">
      <c r="A8" s="205"/>
      <c r="B8" s="72" t="s">
        <v>527</v>
      </c>
      <c r="C8" s="52" t="s">
        <v>16</v>
      </c>
      <c r="D8" s="171">
        <v>27000</v>
      </c>
      <c r="E8" s="99"/>
      <c r="F8" s="50" t="str">
        <f>IF(E8="-","Rate Only",IF(E8="","",ROUND($D8*E8,2)))</f>
        <v/>
      </c>
    </row>
    <row r="9" spans="1:6" x14ac:dyDescent="0.25">
      <c r="A9" s="205"/>
      <c r="B9" s="72"/>
      <c r="C9" s="52"/>
      <c r="D9" s="171"/>
      <c r="E9" s="99"/>
      <c r="F9" s="50"/>
    </row>
    <row r="10" spans="1:6" ht="38.25" x14ac:dyDescent="0.25">
      <c r="A10" s="205"/>
      <c r="B10" s="72" t="s">
        <v>557</v>
      </c>
      <c r="C10" s="52" t="s">
        <v>16</v>
      </c>
      <c r="D10" s="171">
        <v>3200</v>
      </c>
      <c r="E10" s="99"/>
      <c r="F10" s="50" t="str">
        <f>IF(E10="-","Rate Only",IF(E10="","",ROUND($D10*E10,2)))</f>
        <v/>
      </c>
    </row>
    <row r="11" spans="1:6" x14ac:dyDescent="0.25">
      <c r="A11" s="205"/>
      <c r="B11" s="72"/>
      <c r="C11" s="52"/>
      <c r="D11" s="171"/>
      <c r="E11" s="99"/>
      <c r="F11" s="50"/>
    </row>
    <row r="12" spans="1:6" ht="38.25" x14ac:dyDescent="0.25">
      <c r="A12" s="205"/>
      <c r="B12" s="72" t="s">
        <v>555</v>
      </c>
      <c r="C12" s="52" t="s">
        <v>16</v>
      </c>
      <c r="D12" s="171">
        <v>27000</v>
      </c>
      <c r="E12" s="54"/>
      <c r="F12" s="50" t="str">
        <f>IF(E12="-","Rate Only",IF(E12="","",ROUND($D12*E12,2)))</f>
        <v/>
      </c>
    </row>
    <row r="13" spans="1:6" x14ac:dyDescent="0.25">
      <c r="B13" s="72"/>
      <c r="C13" s="61"/>
      <c r="D13" s="171"/>
      <c r="E13" s="54"/>
      <c r="F13" s="53"/>
    </row>
    <row r="14" spans="1:6" ht="38.25" x14ac:dyDescent="0.25">
      <c r="B14" s="72" t="s">
        <v>556</v>
      </c>
      <c r="C14" s="61" t="s">
        <v>16</v>
      </c>
      <c r="D14" s="171">
        <v>3200</v>
      </c>
      <c r="E14" s="54"/>
      <c r="F14" s="50" t="str">
        <f>IF(E14="-","Rate Only",IF(E14="","",ROUND($D14*E14,2)))</f>
        <v/>
      </c>
    </row>
    <row r="15" spans="1:6" x14ac:dyDescent="0.25">
      <c r="A15" s="217"/>
      <c r="B15" s="89"/>
      <c r="C15" s="61"/>
      <c r="D15" s="171"/>
      <c r="E15" s="99"/>
      <c r="F15" s="50" t="str">
        <f>IF(E15="-","Rate Only",IF(E15="","",ROUND($D18*E15,2)))</f>
        <v/>
      </c>
    </row>
    <row r="16" spans="1:6" x14ac:dyDescent="0.25">
      <c r="A16" s="205">
        <v>35.020000000000003</v>
      </c>
      <c r="B16" s="72" t="s">
        <v>110</v>
      </c>
      <c r="C16" s="52"/>
      <c r="D16" s="171"/>
      <c r="E16" s="54"/>
      <c r="F16" s="53"/>
    </row>
    <row r="17" spans="1:6" x14ac:dyDescent="0.25">
      <c r="A17" s="205"/>
      <c r="B17" s="72"/>
      <c r="C17" s="52"/>
      <c r="D17" s="171"/>
      <c r="E17" s="99"/>
      <c r="F17" s="50" t="str">
        <f>IF(E17="-","Rate Only",IF(E17="","",ROUND($D20*E17,2)))</f>
        <v/>
      </c>
    </row>
    <row r="18" spans="1:6" ht="25.5" x14ac:dyDescent="0.25">
      <c r="A18" s="205"/>
      <c r="B18" s="72" t="s">
        <v>111</v>
      </c>
      <c r="C18" s="52" t="s">
        <v>114</v>
      </c>
      <c r="D18" s="171">
        <v>3650</v>
      </c>
      <c r="E18" s="54"/>
      <c r="F18" s="50" t="str">
        <f>IF(E18="-","Rate Only",IF(E18="","",ROUND($D18*E18,2)))</f>
        <v/>
      </c>
    </row>
    <row r="19" spans="1:6" x14ac:dyDescent="0.25">
      <c r="A19" s="205"/>
      <c r="B19" s="72"/>
      <c r="C19" s="52"/>
      <c r="D19" s="171"/>
      <c r="E19" s="99"/>
      <c r="F19" s="50" t="str">
        <f>IF(E19="-","Rate Only",IF(E19="","",ROUND($D22*E19,2)))</f>
        <v/>
      </c>
    </row>
    <row r="20" spans="1:6" ht="25.5" x14ac:dyDescent="0.25">
      <c r="A20" s="83">
        <v>35.04</v>
      </c>
      <c r="B20" s="72" t="s">
        <v>299</v>
      </c>
      <c r="C20" s="52" t="s">
        <v>297</v>
      </c>
      <c r="D20" s="171">
        <v>1000</v>
      </c>
      <c r="E20" s="54"/>
      <c r="F20" s="50" t="str">
        <f>IF(E20="-","Rate Only",IF(E20="","",ROUND($D20*E20,2)))</f>
        <v/>
      </c>
    </row>
    <row r="21" spans="1:6" x14ac:dyDescent="0.25">
      <c r="A21" s="83"/>
      <c r="B21" s="72"/>
      <c r="C21" s="52"/>
      <c r="D21" s="171"/>
      <c r="E21" s="99"/>
      <c r="F21" s="50" t="str">
        <f>IF(E21="-","Rate Only",IF(E21="","",ROUND($D24*E21,2)))</f>
        <v/>
      </c>
    </row>
    <row r="22" spans="1:6" ht="25.5" x14ac:dyDescent="0.25">
      <c r="A22" s="83">
        <v>35.049999999999997</v>
      </c>
      <c r="B22" s="72" t="s">
        <v>300</v>
      </c>
      <c r="C22" s="52" t="s">
        <v>15</v>
      </c>
      <c r="D22" s="171">
        <v>190000</v>
      </c>
      <c r="E22" s="54"/>
      <c r="F22" s="50" t="str">
        <f>IF(E22="-","Rate Only",IF(E22="","",ROUND($D22*E22,2)))</f>
        <v/>
      </c>
    </row>
    <row r="23" spans="1:6" x14ac:dyDescent="0.25">
      <c r="A23" s="83"/>
      <c r="B23" s="72"/>
      <c r="C23" s="52"/>
      <c r="D23" s="171"/>
      <c r="E23" s="54"/>
      <c r="F23" s="53"/>
    </row>
    <row r="24" spans="1:6" x14ac:dyDescent="0.25">
      <c r="A24" s="83">
        <v>35.130000000000003</v>
      </c>
      <c r="B24" s="72" t="s">
        <v>528</v>
      </c>
      <c r="C24" s="52" t="s">
        <v>16</v>
      </c>
      <c r="D24" s="171">
        <v>300</v>
      </c>
      <c r="E24" s="54"/>
      <c r="F24" s="50" t="str">
        <f>IF(E24="-","Rate Only",IF(E24="","",ROUND($D24*E24,2)))</f>
        <v/>
      </c>
    </row>
    <row r="25" spans="1:6" x14ac:dyDescent="0.25">
      <c r="A25" s="83"/>
      <c r="B25" s="72"/>
      <c r="C25" s="52"/>
      <c r="D25" s="171"/>
      <c r="E25" s="54"/>
      <c r="F25" s="53"/>
    </row>
    <row r="26" spans="1:6" x14ac:dyDescent="0.25">
      <c r="A26" s="83"/>
      <c r="B26" s="72"/>
      <c r="C26" s="52"/>
      <c r="D26" s="171"/>
      <c r="E26" s="54"/>
      <c r="F26" s="53"/>
    </row>
    <row r="27" spans="1:6" x14ac:dyDescent="0.25">
      <c r="A27" s="83"/>
      <c r="B27" s="72"/>
      <c r="C27" s="52"/>
      <c r="D27" s="171"/>
      <c r="E27" s="54"/>
      <c r="F27" s="53"/>
    </row>
    <row r="28" spans="1:6" x14ac:dyDescent="0.25">
      <c r="A28" s="83"/>
      <c r="B28" s="72"/>
      <c r="C28" s="52"/>
      <c r="D28" s="171"/>
      <c r="E28" s="54"/>
      <c r="F28" s="53"/>
    </row>
    <row r="29" spans="1:6" x14ac:dyDescent="0.25">
      <c r="A29" s="83"/>
      <c r="B29" s="72"/>
      <c r="C29" s="52"/>
      <c r="D29" s="171"/>
      <c r="E29" s="54"/>
      <c r="F29" s="53"/>
    </row>
    <row r="30" spans="1:6" x14ac:dyDescent="0.25">
      <c r="A30" s="83"/>
      <c r="B30" s="72"/>
      <c r="C30" s="52"/>
      <c r="D30" s="171"/>
      <c r="E30" s="54"/>
      <c r="F30" s="53"/>
    </row>
    <row r="31" spans="1:6" x14ac:dyDescent="0.25">
      <c r="A31" s="83"/>
      <c r="B31" s="72"/>
      <c r="C31" s="52"/>
      <c r="D31" s="171"/>
      <c r="E31" s="54"/>
      <c r="F31" s="53"/>
    </row>
    <row r="32" spans="1:6" x14ac:dyDescent="0.25">
      <c r="A32" s="83"/>
      <c r="B32" s="72"/>
      <c r="C32" s="52"/>
      <c r="D32" s="171"/>
      <c r="E32" s="54"/>
      <c r="F32" s="53"/>
    </row>
    <row r="33" spans="1:6" x14ac:dyDescent="0.25">
      <c r="A33" s="83"/>
      <c r="B33" s="72"/>
      <c r="C33" s="52"/>
      <c r="D33" s="171"/>
      <c r="E33" s="54"/>
      <c r="F33" s="53"/>
    </row>
    <row r="34" spans="1:6" x14ac:dyDescent="0.25">
      <c r="A34" s="83"/>
      <c r="B34" s="72"/>
      <c r="C34" s="52"/>
      <c r="D34" s="171"/>
      <c r="E34" s="54"/>
      <c r="F34" s="53"/>
    </row>
    <row r="35" spans="1:6" x14ac:dyDescent="0.25">
      <c r="A35" s="83"/>
      <c r="B35" s="72"/>
      <c r="C35" s="52"/>
      <c r="D35" s="171"/>
      <c r="E35" s="54"/>
      <c r="F35" s="53"/>
    </row>
    <row r="36" spans="1:6" x14ac:dyDescent="0.25">
      <c r="A36" s="83"/>
      <c r="B36" s="72"/>
      <c r="C36" s="52"/>
      <c r="D36" s="171"/>
      <c r="E36" s="54"/>
      <c r="F36" s="53"/>
    </row>
    <row r="37" spans="1:6" x14ac:dyDescent="0.25">
      <c r="A37" s="83"/>
      <c r="B37" s="72"/>
      <c r="C37" s="52"/>
      <c r="D37" s="171"/>
      <c r="E37" s="54"/>
      <c r="F37" s="53"/>
    </row>
    <row r="38" spans="1:6" x14ac:dyDescent="0.25">
      <c r="A38" s="83"/>
      <c r="B38" s="72"/>
      <c r="C38" s="52"/>
      <c r="D38" s="171"/>
      <c r="E38" s="54"/>
      <c r="F38" s="53"/>
    </row>
    <row r="39" spans="1:6" x14ac:dyDescent="0.25">
      <c r="A39" s="80"/>
      <c r="B39" s="68"/>
      <c r="C39" s="82"/>
      <c r="D39" s="159"/>
      <c r="E39" s="121"/>
      <c r="F39" s="70"/>
    </row>
    <row r="40" spans="1:6" x14ac:dyDescent="0.25">
      <c r="A40" s="83"/>
      <c r="B40" s="224" t="s">
        <v>9</v>
      </c>
      <c r="C40" s="225"/>
      <c r="D40" s="225"/>
      <c r="E40" s="226"/>
      <c r="F40" s="115" t="str">
        <f>IF(SUM(F4:F38)&gt;0,SUM(F4:F38)," ")</f>
        <v xml:space="preserve"> </v>
      </c>
    </row>
    <row r="41" spans="1:6" x14ac:dyDescent="0.25">
      <c r="A41" s="84"/>
      <c r="B41" s="76"/>
      <c r="C41" s="86"/>
      <c r="D41" s="160"/>
      <c r="E41" s="122"/>
      <c r="F41" s="78"/>
    </row>
    <row r="42" spans="1:6" x14ac:dyDescent="0.25">
      <c r="C42" s="116" t="s">
        <v>586</v>
      </c>
    </row>
  </sheetData>
  <mergeCells count="1">
    <mergeCell ref="B40:E40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5"/>
  <sheetViews>
    <sheetView view="pageBreakPreview" topLeftCell="A16" zoomScaleNormal="100" zoomScaleSheetLayoutView="100" zoomScalePageLayoutView="115" workbookViewId="0">
      <selection activeCell="F14" sqref="F14"/>
    </sheetView>
  </sheetViews>
  <sheetFormatPr defaultRowHeight="15" x14ac:dyDescent="0.25"/>
  <cols>
    <col min="1" max="1" width="9.140625" style="90"/>
    <col min="2" max="2" width="33.7109375" style="32" customWidth="1"/>
    <col min="3" max="3" width="8" style="90" customWidth="1"/>
    <col min="4" max="4" width="8.7109375" style="90" customWidth="1"/>
    <col min="5" max="5" width="12.7109375" style="109" customWidth="1"/>
    <col min="6" max="6" width="13.28515625" style="109" customWidth="1"/>
  </cols>
  <sheetData>
    <row r="1" spans="1:6" x14ac:dyDescent="0.25">
      <c r="A1" s="69"/>
      <c r="B1" s="29"/>
      <c r="C1" s="69"/>
      <c r="D1" s="87"/>
      <c r="E1" s="106"/>
      <c r="F1" s="106"/>
    </row>
    <row r="2" spans="1:6" x14ac:dyDescent="0.25">
      <c r="A2" s="52" t="s">
        <v>0</v>
      </c>
      <c r="B2" s="30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77"/>
      <c r="B3" s="31"/>
      <c r="C3" s="77"/>
      <c r="D3" s="66"/>
      <c r="E3" s="107"/>
      <c r="F3" s="107"/>
    </row>
    <row r="4" spans="1:6" x14ac:dyDescent="0.25">
      <c r="A4" s="52" t="s">
        <v>301</v>
      </c>
      <c r="B4" s="30" t="s">
        <v>302</v>
      </c>
      <c r="C4" s="52"/>
      <c r="D4" s="61"/>
      <c r="E4" s="54"/>
      <c r="F4" s="54"/>
    </row>
    <row r="5" spans="1:6" x14ac:dyDescent="0.25">
      <c r="A5" s="52"/>
      <c r="B5" s="30"/>
      <c r="C5" s="52"/>
      <c r="D5" s="61"/>
      <c r="E5" s="54"/>
      <c r="F5" s="54"/>
    </row>
    <row r="6" spans="1:6" x14ac:dyDescent="0.25">
      <c r="A6" s="52">
        <v>36.01</v>
      </c>
      <c r="B6" s="30" t="s">
        <v>303</v>
      </c>
      <c r="C6" s="52"/>
      <c r="D6" s="61"/>
      <c r="E6" s="54"/>
      <c r="F6" s="54"/>
    </row>
    <row r="7" spans="1:6" x14ac:dyDescent="0.25">
      <c r="A7" s="52"/>
      <c r="B7" s="30"/>
      <c r="C7" s="52"/>
      <c r="D7" s="61"/>
      <c r="E7" s="54"/>
      <c r="F7" s="54"/>
    </row>
    <row r="8" spans="1:6" ht="51.75" x14ac:dyDescent="0.25">
      <c r="A8" s="52"/>
      <c r="B8" s="30" t="s">
        <v>304</v>
      </c>
      <c r="C8" s="52"/>
      <c r="D8" s="61"/>
      <c r="E8" s="54"/>
      <c r="F8" s="54"/>
    </row>
    <row r="9" spans="1:6" x14ac:dyDescent="0.25">
      <c r="A9" s="52"/>
      <c r="B9" s="30"/>
      <c r="C9" s="52"/>
      <c r="D9" s="61"/>
      <c r="E9" s="54"/>
      <c r="F9" s="54"/>
    </row>
    <row r="10" spans="1:6" x14ac:dyDescent="0.25">
      <c r="A10" s="52"/>
      <c r="B10" s="30" t="s">
        <v>305</v>
      </c>
      <c r="C10" s="52" t="s">
        <v>16</v>
      </c>
      <c r="D10" s="61">
        <v>32000</v>
      </c>
      <c r="E10" s="99"/>
      <c r="F10" s="50" t="str">
        <f t="shared" ref="F10" si="0">IF(E10="-","Rate Only",IF(E10="","",ROUND($D10*E10,2)))</f>
        <v/>
      </c>
    </row>
    <row r="11" spans="1:6" x14ac:dyDescent="0.25">
      <c r="A11" s="52"/>
      <c r="B11" s="30"/>
      <c r="C11" s="52"/>
      <c r="D11" s="61"/>
      <c r="E11" s="54"/>
      <c r="F11" s="54"/>
    </row>
    <row r="12" spans="1:6" ht="26.25" x14ac:dyDescent="0.25">
      <c r="A12" s="206" t="s">
        <v>367</v>
      </c>
      <c r="B12" s="30" t="s">
        <v>368</v>
      </c>
      <c r="C12" s="52" t="s">
        <v>12</v>
      </c>
      <c r="D12" s="61">
        <v>1</v>
      </c>
      <c r="E12" s="99">
        <v>300000</v>
      </c>
      <c r="F12" s="50">
        <f t="shared" ref="F12" si="1">IF(E12="-","Rate Only",IF(E12="","",ROUND($D12*E12,2)))</f>
        <v>300000</v>
      </c>
    </row>
    <row r="13" spans="1:6" x14ac:dyDescent="0.25">
      <c r="A13" s="206"/>
      <c r="B13" s="30"/>
      <c r="C13" s="52"/>
      <c r="D13" s="61"/>
      <c r="E13" s="54"/>
      <c r="F13" s="54"/>
    </row>
    <row r="14" spans="1:6" ht="51.75" x14ac:dyDescent="0.25">
      <c r="A14" s="206" t="s">
        <v>369</v>
      </c>
      <c r="B14" s="30" t="s">
        <v>394</v>
      </c>
      <c r="C14" s="52" t="s">
        <v>16</v>
      </c>
      <c r="D14" s="61">
        <v>150</v>
      </c>
      <c r="E14" s="99"/>
      <c r="F14" s="50" t="str">
        <f t="shared" ref="F14" si="2">IF(E14="-","Rate Only",IF(E14="","",ROUND($D14*E14,2)))</f>
        <v/>
      </c>
    </row>
    <row r="15" spans="1:6" x14ac:dyDescent="0.25">
      <c r="A15" s="52"/>
      <c r="B15" s="30"/>
      <c r="C15" s="52"/>
      <c r="D15" s="61"/>
      <c r="E15" s="54"/>
      <c r="F15" s="54"/>
    </row>
    <row r="16" spans="1:6" x14ac:dyDescent="0.25">
      <c r="A16" s="52"/>
      <c r="B16" s="30"/>
      <c r="C16" s="52"/>
      <c r="D16" s="61"/>
      <c r="E16" s="54"/>
      <c r="F16" s="54"/>
    </row>
    <row r="17" spans="1:6" x14ac:dyDescent="0.25">
      <c r="A17" s="52"/>
      <c r="B17" s="30"/>
      <c r="C17" s="52"/>
      <c r="D17" s="61"/>
      <c r="E17" s="54"/>
      <c r="F17" s="54"/>
    </row>
    <row r="18" spans="1:6" x14ac:dyDescent="0.25">
      <c r="A18" s="52"/>
      <c r="B18" s="30"/>
      <c r="C18" s="52"/>
      <c r="D18" s="61"/>
      <c r="E18" s="54"/>
      <c r="F18" s="54"/>
    </row>
    <row r="19" spans="1:6" x14ac:dyDescent="0.25">
      <c r="A19" s="52"/>
      <c r="B19" s="30"/>
      <c r="C19" s="52"/>
      <c r="D19" s="61"/>
      <c r="E19" s="54"/>
      <c r="F19" s="54"/>
    </row>
    <row r="20" spans="1:6" x14ac:dyDescent="0.25">
      <c r="A20" s="52"/>
      <c r="B20" s="30"/>
      <c r="C20" s="52"/>
      <c r="D20" s="61"/>
      <c r="E20" s="54"/>
      <c r="F20" s="54"/>
    </row>
    <row r="21" spans="1:6" x14ac:dyDescent="0.25">
      <c r="A21" s="52"/>
      <c r="B21" s="30"/>
      <c r="C21" s="52"/>
      <c r="D21" s="61"/>
      <c r="E21" s="54"/>
      <c r="F21" s="54"/>
    </row>
    <row r="22" spans="1:6" x14ac:dyDescent="0.25">
      <c r="A22" s="52"/>
      <c r="B22" s="30"/>
      <c r="C22" s="52"/>
      <c r="D22" s="61"/>
      <c r="E22" s="54"/>
      <c r="F22" s="54"/>
    </row>
    <row r="23" spans="1:6" x14ac:dyDescent="0.25">
      <c r="A23" s="52"/>
      <c r="B23" s="30"/>
      <c r="C23" s="52"/>
      <c r="D23" s="61"/>
      <c r="E23" s="54"/>
      <c r="F23" s="54"/>
    </row>
    <row r="24" spans="1:6" x14ac:dyDescent="0.25">
      <c r="A24" s="52"/>
      <c r="B24" s="30"/>
      <c r="C24" s="52"/>
      <c r="D24" s="61"/>
      <c r="E24" s="54"/>
      <c r="F24" s="54"/>
    </row>
    <row r="25" spans="1:6" x14ac:dyDescent="0.25">
      <c r="A25" s="52"/>
      <c r="B25" s="30"/>
      <c r="C25" s="52"/>
      <c r="D25" s="61"/>
      <c r="E25" s="54"/>
      <c r="F25" s="54"/>
    </row>
    <row r="26" spans="1:6" x14ac:dyDescent="0.25">
      <c r="A26" s="52"/>
      <c r="B26" s="30"/>
      <c r="C26" s="52"/>
      <c r="D26" s="61"/>
      <c r="E26" s="54"/>
      <c r="F26" s="54"/>
    </row>
    <row r="27" spans="1:6" x14ac:dyDescent="0.25">
      <c r="A27" s="52"/>
      <c r="B27" s="30"/>
      <c r="C27" s="52"/>
      <c r="D27" s="61"/>
      <c r="E27" s="54"/>
      <c r="F27" s="54"/>
    </row>
    <row r="28" spans="1:6" x14ac:dyDescent="0.25">
      <c r="A28" s="52"/>
      <c r="B28" s="30"/>
      <c r="C28" s="52"/>
      <c r="D28" s="61"/>
      <c r="E28" s="54"/>
      <c r="F28" s="54"/>
    </row>
    <row r="29" spans="1:6" x14ac:dyDescent="0.25">
      <c r="A29" s="52"/>
      <c r="B29" s="30"/>
      <c r="C29" s="52"/>
      <c r="D29" s="61"/>
      <c r="E29" s="54"/>
      <c r="F29" s="54"/>
    </row>
    <row r="30" spans="1:6" x14ac:dyDescent="0.25">
      <c r="A30" s="52"/>
      <c r="B30" s="30"/>
      <c r="C30" s="52"/>
      <c r="D30" s="61"/>
      <c r="E30" s="54"/>
      <c r="F30" s="54"/>
    </row>
    <row r="31" spans="1:6" x14ac:dyDescent="0.25">
      <c r="A31" s="52"/>
      <c r="B31" s="30"/>
      <c r="C31" s="52"/>
      <c r="D31" s="61"/>
      <c r="E31" s="54"/>
      <c r="F31" s="54"/>
    </row>
    <row r="32" spans="1:6" x14ac:dyDescent="0.25">
      <c r="A32" s="52"/>
      <c r="B32" s="30"/>
      <c r="C32" s="52"/>
      <c r="D32" s="61"/>
      <c r="E32" s="54"/>
      <c r="F32" s="54"/>
    </row>
    <row r="33" spans="1:6" x14ac:dyDescent="0.25">
      <c r="A33" s="52"/>
      <c r="B33" s="30"/>
      <c r="C33" s="52"/>
      <c r="D33" s="61"/>
      <c r="E33" s="54"/>
      <c r="F33" s="54"/>
    </row>
    <row r="34" spans="1:6" x14ac:dyDescent="0.25">
      <c r="A34" s="52"/>
      <c r="B34" s="30"/>
      <c r="C34" s="52"/>
      <c r="D34" s="61"/>
      <c r="E34" s="54"/>
      <c r="F34" s="54"/>
    </row>
    <row r="35" spans="1:6" x14ac:dyDescent="0.25">
      <c r="A35" s="52"/>
      <c r="B35" s="30"/>
      <c r="C35" s="52"/>
      <c r="D35" s="61"/>
      <c r="E35" s="54"/>
      <c r="F35" s="54"/>
    </row>
    <row r="36" spans="1:6" x14ac:dyDescent="0.25">
      <c r="A36" s="52"/>
      <c r="B36" s="30"/>
      <c r="C36" s="52"/>
      <c r="D36" s="61"/>
      <c r="E36" s="54"/>
      <c r="F36" s="54"/>
    </row>
    <row r="37" spans="1:6" x14ac:dyDescent="0.25">
      <c r="A37" s="52"/>
      <c r="B37" s="30"/>
      <c r="C37" s="52"/>
      <c r="D37" s="61"/>
      <c r="E37" s="54"/>
      <c r="F37" s="54"/>
    </row>
    <row r="38" spans="1:6" x14ac:dyDescent="0.25">
      <c r="A38" s="52"/>
      <c r="B38" s="30"/>
      <c r="C38" s="52"/>
      <c r="D38" s="61"/>
      <c r="E38" s="54"/>
      <c r="F38" s="54"/>
    </row>
    <row r="39" spans="1:6" x14ac:dyDescent="0.25">
      <c r="A39" s="52"/>
      <c r="B39" s="30"/>
      <c r="C39" s="52"/>
      <c r="D39" s="61"/>
      <c r="E39" s="54"/>
      <c r="F39" s="54"/>
    </row>
    <row r="40" spans="1:6" x14ac:dyDescent="0.25">
      <c r="A40" s="52"/>
      <c r="B40" s="30"/>
      <c r="C40" s="52"/>
      <c r="D40" s="61"/>
      <c r="E40" s="54"/>
      <c r="F40" s="54"/>
    </row>
    <row r="41" spans="1:6" x14ac:dyDescent="0.25">
      <c r="A41" s="52"/>
      <c r="B41" s="30"/>
      <c r="C41" s="52"/>
      <c r="D41" s="61"/>
      <c r="E41" s="54"/>
      <c r="F41" s="54"/>
    </row>
    <row r="42" spans="1:6" x14ac:dyDescent="0.25">
      <c r="A42" s="80"/>
      <c r="B42" s="68"/>
      <c r="C42" s="82"/>
      <c r="D42" s="82"/>
      <c r="E42" s="121"/>
      <c r="F42" s="106"/>
    </row>
    <row r="43" spans="1:6" x14ac:dyDescent="0.25">
      <c r="A43" s="83"/>
      <c r="B43" s="224" t="s">
        <v>9</v>
      </c>
      <c r="C43" s="225"/>
      <c r="D43" s="225"/>
      <c r="E43" s="226"/>
      <c r="F43" s="51">
        <f>IF(SUM(F4:F41)&gt;0,SUM(F4:F41)," ")</f>
        <v>300000</v>
      </c>
    </row>
    <row r="44" spans="1:6" x14ac:dyDescent="0.25">
      <c r="A44" s="84"/>
      <c r="B44" s="76"/>
      <c r="C44" s="86"/>
      <c r="D44" s="86"/>
      <c r="E44" s="122"/>
      <c r="F44" s="107"/>
    </row>
    <row r="45" spans="1:6" x14ac:dyDescent="0.25">
      <c r="C45" s="116" t="s">
        <v>587</v>
      </c>
    </row>
  </sheetData>
  <mergeCells count="1">
    <mergeCell ref="B43:E43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view="pageBreakPreview" topLeftCell="A22" zoomScaleNormal="100" zoomScaleSheetLayoutView="100" zoomScalePageLayoutView="130" workbookViewId="0">
      <selection activeCell="F29" sqref="F29"/>
    </sheetView>
  </sheetViews>
  <sheetFormatPr defaultRowHeight="15" x14ac:dyDescent="0.25"/>
  <cols>
    <col min="1" max="1" width="9.140625" style="60"/>
    <col min="2" max="2" width="33.7109375" style="32" customWidth="1"/>
    <col min="3" max="3" width="8" style="90" customWidth="1"/>
    <col min="4" max="5" width="10.85546875" style="109" customWidth="1"/>
    <col min="6" max="6" width="13.140625" style="109" customWidth="1"/>
  </cols>
  <sheetData>
    <row r="1" spans="1:6" x14ac:dyDescent="0.25">
      <c r="A1" s="58"/>
      <c r="B1" s="29"/>
      <c r="C1" s="69"/>
      <c r="D1" s="70"/>
      <c r="E1" s="106"/>
      <c r="F1" s="106"/>
    </row>
    <row r="2" spans="1:6" x14ac:dyDescent="0.25">
      <c r="A2" s="19" t="s">
        <v>0</v>
      </c>
      <c r="B2" s="30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59"/>
      <c r="B3" s="31"/>
      <c r="C3" s="77"/>
      <c r="D3" s="78"/>
      <c r="E3" s="107"/>
      <c r="F3" s="107"/>
    </row>
    <row r="4" spans="1:6" ht="15" customHeight="1" x14ac:dyDescent="0.25">
      <c r="A4" s="19" t="s">
        <v>387</v>
      </c>
      <c r="B4" s="30" t="s">
        <v>306</v>
      </c>
      <c r="C4" s="52"/>
      <c r="D4" s="53"/>
      <c r="E4" s="54"/>
      <c r="F4" s="54"/>
    </row>
    <row r="5" spans="1:6" ht="15" customHeight="1" x14ac:dyDescent="0.25">
      <c r="A5" s="19"/>
      <c r="B5" s="30"/>
      <c r="C5" s="52"/>
      <c r="D5" s="53"/>
      <c r="E5" s="54"/>
      <c r="F5" s="54"/>
    </row>
    <row r="6" spans="1:6" ht="28.5" customHeight="1" x14ac:dyDescent="0.25">
      <c r="A6" s="205">
        <v>38.020000000000003</v>
      </c>
      <c r="B6" s="30" t="s">
        <v>530</v>
      </c>
      <c r="C6" s="52"/>
      <c r="D6" s="53"/>
      <c r="E6" s="99"/>
      <c r="F6" s="50"/>
    </row>
    <row r="7" spans="1:6" ht="15" customHeight="1" x14ac:dyDescent="0.25">
      <c r="A7" s="19"/>
      <c r="B7" s="30"/>
      <c r="C7" s="52"/>
      <c r="D7" s="53"/>
      <c r="E7" s="54"/>
      <c r="F7" s="54"/>
    </row>
    <row r="8" spans="1:6" ht="15" customHeight="1" x14ac:dyDescent="0.25">
      <c r="A8" s="19"/>
      <c r="B8" s="30" t="s">
        <v>558</v>
      </c>
      <c r="C8" s="52" t="s">
        <v>16</v>
      </c>
      <c r="D8" s="53">
        <v>700</v>
      </c>
      <c r="E8" s="54"/>
      <c r="F8" s="50" t="str">
        <f>IF(E8="-","Rate Only",IF(E8="","",ROUND($D8*E8,2)))</f>
        <v/>
      </c>
    </row>
    <row r="9" spans="1:6" ht="15" customHeight="1" x14ac:dyDescent="0.25">
      <c r="A9" s="19"/>
      <c r="B9" s="30"/>
      <c r="C9" s="52"/>
      <c r="D9" s="53"/>
      <c r="E9" s="54"/>
      <c r="F9" s="54"/>
    </row>
    <row r="10" spans="1:6" ht="30.75" customHeight="1" x14ac:dyDescent="0.25">
      <c r="A10" s="19"/>
      <c r="B10" s="30" t="s">
        <v>559</v>
      </c>
      <c r="C10" s="52" t="s">
        <v>16</v>
      </c>
      <c r="D10" s="53">
        <v>700</v>
      </c>
      <c r="E10" s="54"/>
      <c r="F10" s="50" t="str">
        <f>IF(E10="-","Rate Only",IF(E10="","",ROUND($D10*E10,2)))</f>
        <v/>
      </c>
    </row>
    <row r="11" spans="1:6" ht="15" customHeight="1" x14ac:dyDescent="0.25">
      <c r="A11" s="19"/>
      <c r="B11" s="30"/>
      <c r="C11" s="52"/>
      <c r="D11" s="53"/>
      <c r="E11" s="54"/>
      <c r="F11" s="54"/>
    </row>
    <row r="12" spans="1:6" ht="15" customHeight="1" x14ac:dyDescent="0.25">
      <c r="A12" s="19"/>
      <c r="B12" s="30" t="s">
        <v>560</v>
      </c>
      <c r="C12" s="52" t="s">
        <v>16</v>
      </c>
      <c r="D12" s="53">
        <v>200</v>
      </c>
      <c r="E12" s="54"/>
      <c r="F12" s="50" t="str">
        <f>IF(E12="-","Rate Only",IF(E12="","",ROUND($D12*E12,2)))</f>
        <v/>
      </c>
    </row>
    <row r="13" spans="1:6" ht="15" customHeight="1" x14ac:dyDescent="0.25">
      <c r="A13" s="19"/>
      <c r="B13" s="30"/>
      <c r="C13" s="52"/>
      <c r="D13" s="53"/>
      <c r="E13" s="54"/>
      <c r="F13" s="54"/>
    </row>
    <row r="14" spans="1:6" ht="30.75" customHeight="1" x14ac:dyDescent="0.25">
      <c r="A14" s="83" t="s">
        <v>531</v>
      </c>
      <c r="B14" s="30" t="s">
        <v>532</v>
      </c>
      <c r="C14" s="52"/>
      <c r="D14" s="53"/>
      <c r="E14" s="54"/>
      <c r="F14" s="54"/>
    </row>
    <row r="15" spans="1:6" ht="15" customHeight="1" x14ac:dyDescent="0.25">
      <c r="A15" s="19"/>
      <c r="B15" s="30"/>
      <c r="C15" s="52"/>
      <c r="D15" s="53"/>
      <c r="E15" s="54"/>
      <c r="F15" s="54"/>
    </row>
    <row r="16" spans="1:6" ht="28.5" customHeight="1" x14ac:dyDescent="0.25">
      <c r="A16" s="19"/>
      <c r="B16" s="30" t="s">
        <v>561</v>
      </c>
      <c r="C16" s="52" t="s">
        <v>16</v>
      </c>
      <c r="D16" s="53">
        <v>45000</v>
      </c>
      <c r="E16" s="54"/>
      <c r="F16" s="50" t="str">
        <f>IF(E16="-","Rate Only",IF(E16="","",ROUND($D16*E16,2)))</f>
        <v/>
      </c>
    </row>
    <row r="17" spans="1:6" ht="15" customHeight="1" x14ac:dyDescent="0.25">
      <c r="A17" s="19"/>
      <c r="B17" s="30"/>
      <c r="C17" s="52"/>
      <c r="D17" s="53"/>
      <c r="E17" s="54"/>
      <c r="F17" s="54"/>
    </row>
    <row r="18" spans="1:6" ht="27" customHeight="1" x14ac:dyDescent="0.25">
      <c r="A18" s="83">
        <v>38.04</v>
      </c>
      <c r="B18" s="30" t="s">
        <v>386</v>
      </c>
      <c r="C18" s="52"/>
      <c r="D18" s="53"/>
      <c r="E18" s="99"/>
      <c r="F18" s="50" t="str">
        <f t="shared" ref="F18" si="0">IF(E18="-","Rate Only",IF(E18="","",ROUND($D18*E18,2)))</f>
        <v/>
      </c>
    </row>
    <row r="19" spans="1:6" x14ac:dyDescent="0.25">
      <c r="A19" s="83"/>
      <c r="B19" s="30"/>
      <c r="C19" s="52"/>
      <c r="D19" s="53"/>
      <c r="E19" s="99"/>
      <c r="F19" s="104"/>
    </row>
    <row r="20" spans="1:6" x14ac:dyDescent="0.25">
      <c r="A20" s="83"/>
      <c r="B20" s="30" t="s">
        <v>529</v>
      </c>
      <c r="C20" s="52" t="s">
        <v>16</v>
      </c>
      <c r="D20" s="53">
        <v>1000</v>
      </c>
      <c r="E20" s="99"/>
      <c r="F20" s="50" t="str">
        <f>IF(E20="-","Rate Only",IF(E20="","",ROUND($D20*E20,2)))</f>
        <v/>
      </c>
    </row>
    <row r="21" spans="1:6" x14ac:dyDescent="0.25">
      <c r="A21" s="83"/>
      <c r="B21" s="30"/>
      <c r="C21" s="52"/>
      <c r="D21" s="53"/>
      <c r="E21" s="54"/>
      <c r="F21" s="54"/>
    </row>
    <row r="22" spans="1:6" ht="26.25" x14ac:dyDescent="0.25">
      <c r="A22" s="83">
        <v>38.08</v>
      </c>
      <c r="B22" s="30" t="s">
        <v>307</v>
      </c>
      <c r="C22" s="52"/>
      <c r="D22" s="53"/>
      <c r="E22" s="54"/>
      <c r="F22" s="54"/>
    </row>
    <row r="23" spans="1:6" x14ac:dyDescent="0.25">
      <c r="A23" s="19"/>
      <c r="B23" s="30"/>
      <c r="C23" s="52"/>
      <c r="D23" s="53"/>
      <c r="E23" s="54"/>
      <c r="F23" s="54"/>
    </row>
    <row r="24" spans="1:6" x14ac:dyDescent="0.25">
      <c r="A24" s="19"/>
      <c r="B24" s="30" t="s">
        <v>308</v>
      </c>
      <c r="C24" s="52" t="s">
        <v>100</v>
      </c>
      <c r="D24" s="53">
        <v>94000</v>
      </c>
      <c r="E24" s="99"/>
      <c r="F24" s="50" t="str">
        <f>IF(E24="-","Rate Only",IF(E24="","",ROUND($D24*E24,2)))</f>
        <v/>
      </c>
    </row>
    <row r="25" spans="1:6" x14ac:dyDescent="0.25">
      <c r="A25" s="19"/>
      <c r="B25" s="30"/>
      <c r="C25" s="52"/>
      <c r="D25" s="53"/>
      <c r="E25" s="54"/>
      <c r="F25" s="54"/>
    </row>
    <row r="26" spans="1:6" x14ac:dyDescent="0.25">
      <c r="A26" s="19"/>
      <c r="B26" s="30"/>
      <c r="C26" s="52"/>
      <c r="D26" s="53"/>
      <c r="E26" s="54"/>
      <c r="F26" s="54"/>
    </row>
    <row r="27" spans="1:6" ht="26.25" x14ac:dyDescent="0.25">
      <c r="A27" s="83" t="s">
        <v>533</v>
      </c>
      <c r="B27" s="30" t="s">
        <v>534</v>
      </c>
      <c r="C27" s="52"/>
      <c r="D27" s="53"/>
      <c r="E27" s="54"/>
      <c r="F27" s="54"/>
    </row>
    <row r="28" spans="1:6" x14ac:dyDescent="0.25">
      <c r="A28" s="19"/>
      <c r="B28" s="30"/>
      <c r="C28" s="52"/>
      <c r="D28" s="53"/>
      <c r="E28" s="99"/>
      <c r="F28" s="50" t="str">
        <f t="shared" ref="F28" si="1">IF(E28="-","Rate Only",IF(E28="","",ROUND($D28*E28,2)))</f>
        <v/>
      </c>
    </row>
    <row r="29" spans="1:6" ht="26.25" x14ac:dyDescent="0.25">
      <c r="A29" s="19"/>
      <c r="B29" s="30" t="s">
        <v>562</v>
      </c>
      <c r="C29" s="52" t="s">
        <v>16</v>
      </c>
      <c r="D29" s="53">
        <v>60000</v>
      </c>
      <c r="E29" s="54"/>
      <c r="F29" s="50" t="str">
        <f>IF(E29="-","Rate Only",IF(E29="","",ROUND($D29*E29,2)))</f>
        <v/>
      </c>
    </row>
    <row r="30" spans="1:6" x14ac:dyDescent="0.25">
      <c r="A30" s="215"/>
      <c r="B30" s="44"/>
      <c r="D30" s="53"/>
      <c r="E30" s="54"/>
      <c r="F30" s="54"/>
    </row>
    <row r="31" spans="1:6" x14ac:dyDescent="0.25">
      <c r="A31" s="215"/>
      <c r="B31" s="44"/>
      <c r="D31" s="53"/>
      <c r="E31" s="54"/>
      <c r="F31" s="54"/>
    </row>
    <row r="32" spans="1:6" x14ac:dyDescent="0.25">
      <c r="A32" s="215"/>
      <c r="B32" s="44"/>
      <c r="D32" s="53"/>
      <c r="E32" s="54"/>
      <c r="F32" s="54"/>
    </row>
    <row r="33" spans="1:6" x14ac:dyDescent="0.25">
      <c r="A33" s="19"/>
      <c r="B33" s="30"/>
      <c r="C33" s="52"/>
      <c r="D33" s="53"/>
      <c r="E33" s="54"/>
      <c r="F33" s="54"/>
    </row>
    <row r="34" spans="1:6" x14ac:dyDescent="0.25">
      <c r="A34" s="19"/>
      <c r="B34" s="30"/>
      <c r="C34" s="52"/>
      <c r="D34" s="53"/>
      <c r="E34" s="54"/>
      <c r="F34" s="54"/>
    </row>
    <row r="35" spans="1:6" x14ac:dyDescent="0.25">
      <c r="A35" s="19"/>
      <c r="B35" s="30"/>
      <c r="C35" s="52"/>
      <c r="D35" s="53"/>
      <c r="E35" s="54"/>
      <c r="F35" s="54"/>
    </row>
    <row r="36" spans="1:6" x14ac:dyDescent="0.25">
      <c r="A36" s="19"/>
      <c r="B36" s="30"/>
      <c r="C36" s="52"/>
      <c r="D36" s="53"/>
      <c r="E36" s="54"/>
      <c r="F36" s="54"/>
    </row>
    <row r="37" spans="1:6" x14ac:dyDescent="0.25">
      <c r="A37" s="19"/>
      <c r="B37" s="30"/>
      <c r="C37" s="52"/>
      <c r="D37" s="53"/>
      <c r="E37" s="54"/>
      <c r="F37" s="54"/>
    </row>
    <row r="38" spans="1:6" x14ac:dyDescent="0.25">
      <c r="A38" s="19"/>
      <c r="B38" s="30"/>
      <c r="C38" s="52"/>
      <c r="D38" s="53"/>
      <c r="E38" s="54"/>
      <c r="F38" s="54"/>
    </row>
    <row r="39" spans="1:6" x14ac:dyDescent="0.25">
      <c r="A39" s="19"/>
      <c r="B39" s="30"/>
      <c r="C39" s="52"/>
      <c r="D39" s="53"/>
      <c r="E39" s="54"/>
      <c r="F39" s="54"/>
    </row>
    <row r="40" spans="1:6" x14ac:dyDescent="0.25">
      <c r="A40" s="19"/>
      <c r="B40" s="30"/>
      <c r="C40" s="52"/>
      <c r="D40" s="53"/>
      <c r="E40" s="54"/>
      <c r="F40" s="54"/>
    </row>
    <row r="41" spans="1:6" x14ac:dyDescent="0.25">
      <c r="A41" s="58"/>
      <c r="B41" s="68"/>
      <c r="C41" s="82"/>
      <c r="D41" s="82"/>
      <c r="E41" s="121"/>
      <c r="F41" s="106"/>
    </row>
    <row r="42" spans="1:6" x14ac:dyDescent="0.25">
      <c r="A42" s="19"/>
      <c r="B42" s="224" t="s">
        <v>9</v>
      </c>
      <c r="C42" s="225"/>
      <c r="D42" s="225"/>
      <c r="E42" s="226"/>
      <c r="F42" s="51" t="str">
        <f>IF(SUM(F4:F40)&gt;0,SUM(F4:F40)," ")</f>
        <v xml:space="preserve"> </v>
      </c>
    </row>
    <row r="43" spans="1:6" x14ac:dyDescent="0.25">
      <c r="A43" s="59"/>
      <c r="B43" s="76"/>
      <c r="C43" s="86"/>
      <c r="D43" s="86"/>
      <c r="E43" s="122"/>
      <c r="F43" s="107"/>
    </row>
    <row r="44" spans="1:6" x14ac:dyDescent="0.25">
      <c r="C44" s="116" t="s">
        <v>588</v>
      </c>
    </row>
  </sheetData>
  <mergeCells count="1">
    <mergeCell ref="B42:E42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81F1-74D2-49A9-9581-34969ACD8B75}">
  <dimension ref="A1:F47"/>
  <sheetViews>
    <sheetView view="pageBreakPreview" topLeftCell="A25" zoomScaleNormal="100" zoomScaleSheetLayoutView="100" zoomScalePageLayoutView="130" workbookViewId="0">
      <selection activeCell="F20" sqref="F20"/>
    </sheetView>
  </sheetViews>
  <sheetFormatPr defaultRowHeight="15" x14ac:dyDescent="0.25"/>
  <cols>
    <col min="1" max="1" width="9.140625" style="60"/>
    <col min="2" max="2" width="33.7109375" style="32" customWidth="1"/>
    <col min="3" max="3" width="8" style="90" customWidth="1"/>
    <col min="4" max="5" width="10.85546875" style="109" customWidth="1"/>
    <col min="6" max="6" width="13.140625" style="109" customWidth="1"/>
  </cols>
  <sheetData>
    <row r="1" spans="1:6" x14ac:dyDescent="0.25">
      <c r="A1" s="58"/>
      <c r="B1" s="29"/>
      <c r="C1" s="69"/>
      <c r="D1" s="70"/>
      <c r="E1" s="106"/>
      <c r="F1" s="106"/>
    </row>
    <row r="2" spans="1:6" x14ac:dyDescent="0.25">
      <c r="A2" s="19" t="s">
        <v>0</v>
      </c>
      <c r="B2" s="30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59"/>
      <c r="B3" s="31"/>
      <c r="C3" s="77"/>
      <c r="D3" s="78"/>
      <c r="E3" s="107"/>
      <c r="F3" s="107"/>
    </row>
    <row r="4" spans="1:6" ht="15" customHeight="1" x14ac:dyDescent="0.25">
      <c r="A4" s="208">
        <v>3900</v>
      </c>
      <c r="B4" s="30" t="s">
        <v>535</v>
      </c>
      <c r="C4" s="52"/>
      <c r="D4" s="53"/>
      <c r="E4" s="54"/>
      <c r="F4" s="54"/>
    </row>
    <row r="5" spans="1:6" ht="15" customHeight="1" x14ac:dyDescent="0.25">
      <c r="A5" s="19"/>
      <c r="B5" s="30"/>
      <c r="C5" s="52"/>
      <c r="D5" s="53"/>
      <c r="E5" s="54"/>
      <c r="F5" s="54"/>
    </row>
    <row r="6" spans="1:6" ht="28.5" customHeight="1" x14ac:dyDescent="0.25">
      <c r="A6" s="205">
        <v>39.01</v>
      </c>
      <c r="B6" s="30" t="s">
        <v>563</v>
      </c>
      <c r="C6" s="52"/>
      <c r="D6" s="53"/>
      <c r="E6" s="99"/>
      <c r="F6" s="50"/>
    </row>
    <row r="7" spans="1:6" ht="15" customHeight="1" x14ac:dyDescent="0.25">
      <c r="A7" s="19"/>
      <c r="B7" s="30"/>
      <c r="C7" s="52"/>
      <c r="D7" s="53"/>
      <c r="E7" s="54"/>
      <c r="F7" s="54"/>
    </row>
    <row r="8" spans="1:6" ht="15" customHeight="1" x14ac:dyDescent="0.25">
      <c r="A8" s="19"/>
      <c r="B8" s="30" t="s">
        <v>564</v>
      </c>
      <c r="C8" s="52"/>
      <c r="D8" s="53"/>
      <c r="E8" s="54"/>
      <c r="F8" s="54"/>
    </row>
    <row r="9" spans="1:6" ht="15" customHeight="1" x14ac:dyDescent="0.25">
      <c r="A9" s="19"/>
      <c r="B9" s="30"/>
      <c r="C9" s="52"/>
      <c r="D9" s="53"/>
      <c r="E9" s="54"/>
      <c r="F9" s="54"/>
    </row>
    <row r="10" spans="1:6" ht="15" customHeight="1" x14ac:dyDescent="0.25">
      <c r="A10" s="19"/>
      <c r="B10" s="30" t="s">
        <v>536</v>
      </c>
      <c r="C10" s="52" t="s">
        <v>15</v>
      </c>
      <c r="D10" s="53">
        <v>180</v>
      </c>
      <c r="E10" s="54"/>
      <c r="F10" s="50" t="str">
        <f>IF(E10="-","Rate Only",IF(E10="","",ROUND($D10*E10,2)))</f>
        <v/>
      </c>
    </row>
    <row r="11" spans="1:6" ht="15" customHeight="1" x14ac:dyDescent="0.25">
      <c r="A11" s="19"/>
      <c r="B11" s="30"/>
      <c r="C11" s="52"/>
      <c r="D11" s="53"/>
      <c r="E11" s="54"/>
      <c r="F11" s="54"/>
    </row>
    <row r="12" spans="1:6" ht="30" customHeight="1" x14ac:dyDescent="0.25">
      <c r="A12" s="19"/>
      <c r="B12" s="30" t="s">
        <v>537</v>
      </c>
      <c r="C12" s="52" t="s">
        <v>15</v>
      </c>
      <c r="D12" s="53">
        <v>100</v>
      </c>
      <c r="E12" s="54"/>
      <c r="F12" s="50" t="str">
        <f>IF(E12="-","Rate Only",IF(E12="","",ROUND($D12*E12,2)))</f>
        <v/>
      </c>
    </row>
    <row r="13" spans="1:6" ht="15" customHeight="1" x14ac:dyDescent="0.25">
      <c r="A13" s="19"/>
      <c r="B13" s="30"/>
      <c r="C13" s="52"/>
      <c r="D13" s="53"/>
      <c r="E13" s="54"/>
      <c r="F13" s="54"/>
    </row>
    <row r="14" spans="1:6" ht="27" customHeight="1" x14ac:dyDescent="0.25">
      <c r="A14" s="205">
        <v>39.020000000000003</v>
      </c>
      <c r="B14" s="30" t="s">
        <v>538</v>
      </c>
      <c r="C14" s="52"/>
      <c r="D14" s="53"/>
      <c r="E14" s="54"/>
      <c r="F14" s="54"/>
    </row>
    <row r="15" spans="1:6" ht="15" customHeight="1" x14ac:dyDescent="0.25">
      <c r="A15" s="19"/>
      <c r="B15" s="30"/>
      <c r="C15" s="52"/>
      <c r="D15" s="53"/>
      <c r="E15" s="54"/>
      <c r="F15" s="54"/>
    </row>
    <row r="16" spans="1:6" ht="15" customHeight="1" x14ac:dyDescent="0.25">
      <c r="A16" s="19"/>
      <c r="B16" s="30" t="s">
        <v>541</v>
      </c>
      <c r="C16" s="52" t="s">
        <v>16</v>
      </c>
      <c r="D16" s="53">
        <v>220</v>
      </c>
      <c r="E16" s="54"/>
      <c r="F16" s="50" t="str">
        <f>IF(E16="-","Rate Only",IF(E16="","",ROUND($D16*E16,2)))</f>
        <v/>
      </c>
    </row>
    <row r="17" spans="1:6" ht="15" customHeight="1" x14ac:dyDescent="0.25">
      <c r="A17" s="19"/>
      <c r="B17" s="30"/>
      <c r="C17" s="52"/>
      <c r="D17" s="53"/>
      <c r="E17" s="54"/>
      <c r="F17" s="54"/>
    </row>
    <row r="18" spans="1:6" ht="15" customHeight="1" x14ac:dyDescent="0.25">
      <c r="A18" s="19"/>
      <c r="B18" s="30" t="s">
        <v>539</v>
      </c>
      <c r="C18" s="52" t="s">
        <v>16</v>
      </c>
      <c r="D18" s="53">
        <v>10</v>
      </c>
      <c r="E18" s="54"/>
      <c r="F18" s="50" t="str">
        <f>IF(E18="-","Rate Only",IF(E18="","",ROUND($D18*E18,2)))</f>
        <v/>
      </c>
    </row>
    <row r="19" spans="1:6" ht="15" customHeight="1" x14ac:dyDescent="0.25">
      <c r="A19" s="19"/>
      <c r="B19" s="30"/>
      <c r="C19" s="52"/>
      <c r="D19" s="53"/>
      <c r="E19" s="54"/>
      <c r="F19" s="54"/>
    </row>
    <row r="20" spans="1:6" ht="15" customHeight="1" x14ac:dyDescent="0.25">
      <c r="A20" s="19"/>
      <c r="B20" s="30" t="s">
        <v>540</v>
      </c>
      <c r="C20" s="52" t="s">
        <v>16</v>
      </c>
      <c r="D20" s="53">
        <v>50</v>
      </c>
      <c r="E20" s="54"/>
      <c r="F20" s="50" t="str">
        <f>IF(E20="-","Rate Only",IF(E20="","",ROUND($D20*E20,2)))</f>
        <v/>
      </c>
    </row>
    <row r="21" spans="1:6" x14ac:dyDescent="0.25">
      <c r="A21" s="205"/>
      <c r="B21" s="30"/>
      <c r="C21" s="52"/>
      <c r="D21" s="53"/>
      <c r="E21" s="54"/>
      <c r="F21" s="54"/>
    </row>
    <row r="22" spans="1:6" ht="26.25" x14ac:dyDescent="0.25">
      <c r="A22" s="205">
        <v>39.04</v>
      </c>
      <c r="B22" s="30" t="s">
        <v>542</v>
      </c>
      <c r="C22" s="52" t="s">
        <v>15</v>
      </c>
      <c r="D22" s="53">
        <v>5000</v>
      </c>
      <c r="E22" s="54"/>
      <c r="F22" s="50" t="str">
        <f>IF(E22="-","Rate Only",IF(E22="","",ROUND($D22*E22,2)))</f>
        <v/>
      </c>
    </row>
    <row r="23" spans="1:6" x14ac:dyDescent="0.25">
      <c r="A23" s="19"/>
      <c r="B23" s="30"/>
      <c r="C23" s="52"/>
      <c r="D23" s="53"/>
      <c r="E23" s="54"/>
      <c r="F23" s="54"/>
    </row>
    <row r="24" spans="1:6" x14ac:dyDescent="0.25">
      <c r="A24" s="19"/>
      <c r="B24" s="30"/>
      <c r="C24" s="52"/>
      <c r="D24" s="53"/>
      <c r="E24" s="54"/>
      <c r="F24" s="54"/>
    </row>
    <row r="25" spans="1:6" x14ac:dyDescent="0.25">
      <c r="A25" s="19"/>
      <c r="B25" s="30"/>
      <c r="C25" s="52"/>
      <c r="D25" s="53"/>
      <c r="E25" s="54"/>
      <c r="F25" s="54"/>
    </row>
    <row r="26" spans="1:6" x14ac:dyDescent="0.25">
      <c r="A26" s="19"/>
      <c r="B26" s="30"/>
      <c r="C26" s="52"/>
      <c r="D26" s="53"/>
      <c r="E26" s="54"/>
      <c r="F26" s="54"/>
    </row>
    <row r="27" spans="1:6" x14ac:dyDescent="0.25">
      <c r="A27" s="19"/>
      <c r="B27" s="30"/>
      <c r="C27" s="52"/>
      <c r="D27" s="53"/>
      <c r="E27" s="54"/>
      <c r="F27" s="54"/>
    </row>
    <row r="28" spans="1:6" x14ac:dyDescent="0.25">
      <c r="A28" s="19"/>
      <c r="B28" s="30"/>
      <c r="C28" s="52"/>
      <c r="D28" s="53"/>
      <c r="E28" s="54"/>
      <c r="F28" s="54"/>
    </row>
    <row r="29" spans="1:6" x14ac:dyDescent="0.25">
      <c r="A29" s="19"/>
      <c r="B29" s="30"/>
      <c r="C29" s="52"/>
      <c r="D29" s="53"/>
      <c r="E29" s="54"/>
      <c r="F29" s="54"/>
    </row>
    <row r="30" spans="1:6" x14ac:dyDescent="0.25">
      <c r="A30" s="19"/>
      <c r="B30" s="30"/>
      <c r="C30" s="52"/>
      <c r="D30" s="53"/>
      <c r="E30" s="54"/>
      <c r="F30" s="54"/>
    </row>
    <row r="31" spans="1:6" x14ac:dyDescent="0.25">
      <c r="A31" s="19"/>
      <c r="B31" s="30"/>
      <c r="C31" s="52"/>
      <c r="D31" s="53"/>
      <c r="E31" s="54"/>
      <c r="F31" s="54"/>
    </row>
    <row r="32" spans="1:6" x14ac:dyDescent="0.25">
      <c r="A32" s="19"/>
      <c r="B32" s="30"/>
      <c r="C32" s="52"/>
      <c r="D32" s="53"/>
      <c r="E32" s="54"/>
      <c r="F32" s="54"/>
    </row>
    <row r="33" spans="1:6" x14ac:dyDescent="0.25">
      <c r="A33" s="19"/>
      <c r="B33" s="30"/>
      <c r="C33" s="52"/>
      <c r="D33" s="53"/>
      <c r="E33" s="54"/>
      <c r="F33" s="54"/>
    </row>
    <row r="34" spans="1:6" x14ac:dyDescent="0.25">
      <c r="A34" s="19"/>
      <c r="B34" s="30"/>
      <c r="C34" s="52"/>
      <c r="D34" s="53"/>
      <c r="E34" s="54"/>
      <c r="F34" s="54"/>
    </row>
    <row r="35" spans="1:6" x14ac:dyDescent="0.25">
      <c r="A35" s="19"/>
      <c r="B35" s="30"/>
      <c r="C35" s="52"/>
      <c r="D35" s="53"/>
      <c r="E35" s="54"/>
      <c r="F35" s="54"/>
    </row>
    <row r="36" spans="1:6" x14ac:dyDescent="0.25">
      <c r="A36" s="19"/>
      <c r="B36" s="30"/>
      <c r="C36" s="52"/>
      <c r="D36" s="53"/>
      <c r="E36" s="54"/>
      <c r="F36" s="54"/>
    </row>
    <row r="37" spans="1:6" x14ac:dyDescent="0.25">
      <c r="A37" s="19"/>
      <c r="B37" s="30"/>
      <c r="C37" s="52"/>
      <c r="D37" s="53"/>
      <c r="E37" s="54"/>
      <c r="F37" s="54"/>
    </row>
    <row r="38" spans="1:6" x14ac:dyDescent="0.25">
      <c r="A38" s="19"/>
      <c r="B38" s="30"/>
      <c r="C38" s="52"/>
      <c r="D38" s="53"/>
      <c r="E38" s="54"/>
      <c r="F38" s="54"/>
    </row>
    <row r="39" spans="1:6" x14ac:dyDescent="0.25">
      <c r="A39" s="19"/>
      <c r="B39" s="30"/>
      <c r="C39" s="52"/>
      <c r="D39" s="53"/>
      <c r="E39" s="54"/>
      <c r="F39" s="54"/>
    </row>
    <row r="40" spans="1:6" x14ac:dyDescent="0.25">
      <c r="A40" s="19"/>
      <c r="B40" s="30"/>
      <c r="C40" s="52"/>
      <c r="D40" s="53"/>
      <c r="E40" s="54"/>
      <c r="F40" s="54"/>
    </row>
    <row r="41" spans="1:6" x14ac:dyDescent="0.25">
      <c r="A41" s="19"/>
      <c r="B41" s="30"/>
      <c r="C41" s="52"/>
      <c r="D41" s="53"/>
      <c r="E41" s="54"/>
      <c r="F41" s="54"/>
    </row>
    <row r="42" spans="1:6" x14ac:dyDescent="0.25">
      <c r="A42" s="19"/>
      <c r="B42" s="30"/>
      <c r="C42" s="52"/>
      <c r="D42" s="53"/>
      <c r="E42" s="54"/>
      <c r="F42" s="54"/>
    </row>
    <row r="43" spans="1:6" x14ac:dyDescent="0.25">
      <c r="A43" s="19"/>
      <c r="B43" s="30"/>
      <c r="C43" s="52"/>
      <c r="D43" s="53"/>
      <c r="E43" s="54"/>
      <c r="F43" s="54"/>
    </row>
    <row r="44" spans="1:6" x14ac:dyDescent="0.25">
      <c r="A44" s="58"/>
      <c r="B44" s="68"/>
      <c r="C44" s="82"/>
      <c r="D44" s="82"/>
      <c r="E44" s="121"/>
      <c r="F44" s="106"/>
    </row>
    <row r="45" spans="1:6" x14ac:dyDescent="0.25">
      <c r="A45" s="19"/>
      <c r="B45" s="224" t="s">
        <v>9</v>
      </c>
      <c r="C45" s="225"/>
      <c r="D45" s="225"/>
      <c r="E45" s="226"/>
      <c r="F45" s="51" t="str">
        <f>IF(SUM(F4:F43)&gt;0,SUM(F4:F43)," ")</f>
        <v xml:space="preserve"> </v>
      </c>
    </row>
    <row r="46" spans="1:6" x14ac:dyDescent="0.25">
      <c r="A46" s="59"/>
      <c r="B46" s="76"/>
      <c r="C46" s="86"/>
      <c r="D46" s="86"/>
      <c r="E46" s="122"/>
      <c r="F46" s="107"/>
    </row>
    <row r="47" spans="1:6" x14ac:dyDescent="0.25">
      <c r="C47" s="116" t="s">
        <v>589</v>
      </c>
    </row>
  </sheetData>
  <mergeCells count="1">
    <mergeCell ref="B45:E45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0"/>
  <sheetViews>
    <sheetView view="pageBreakPreview" topLeftCell="A34" zoomScaleNormal="100" zoomScaleSheetLayoutView="100" workbookViewId="0">
      <selection activeCell="F48" sqref="F48"/>
    </sheetView>
  </sheetViews>
  <sheetFormatPr defaultRowHeight="15" x14ac:dyDescent="0.25"/>
  <cols>
    <col min="1" max="1" width="9.140625" style="91"/>
    <col min="2" max="2" width="33.7109375" style="118" customWidth="1"/>
    <col min="3" max="3" width="8" style="90" customWidth="1"/>
    <col min="4" max="4" width="10.85546875" style="90" customWidth="1"/>
    <col min="5" max="5" width="10.85546875" style="109" customWidth="1"/>
    <col min="6" max="6" width="13.85546875" style="109" customWidth="1"/>
  </cols>
  <sheetData>
    <row r="1" spans="1:6" x14ac:dyDescent="0.25">
      <c r="A1" s="80"/>
      <c r="B1" s="68"/>
      <c r="C1" s="69"/>
      <c r="D1" s="87"/>
      <c r="E1" s="106"/>
      <c r="F1" s="106"/>
    </row>
    <row r="2" spans="1:6" x14ac:dyDescent="0.25">
      <c r="A2" s="83" t="s">
        <v>0</v>
      </c>
      <c r="B2" s="72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84"/>
      <c r="B3" s="76"/>
      <c r="C3" s="77"/>
      <c r="D3" s="66"/>
      <c r="E3" s="107"/>
      <c r="F3" s="107"/>
    </row>
    <row r="4" spans="1:6" x14ac:dyDescent="0.25">
      <c r="A4" s="83">
        <v>41</v>
      </c>
      <c r="B4" s="72" t="s">
        <v>309</v>
      </c>
      <c r="C4" s="52"/>
      <c r="D4" s="61"/>
      <c r="E4" s="54"/>
      <c r="F4" s="54"/>
    </row>
    <row r="5" spans="1:6" x14ac:dyDescent="0.25">
      <c r="A5" s="83"/>
      <c r="B5" s="72"/>
      <c r="C5" s="52"/>
      <c r="D5" s="61"/>
      <c r="E5" s="54"/>
      <c r="F5" s="54"/>
    </row>
    <row r="6" spans="1:6" x14ac:dyDescent="0.25">
      <c r="A6" s="83">
        <v>41.01</v>
      </c>
      <c r="B6" s="72" t="s">
        <v>112</v>
      </c>
      <c r="C6" s="52"/>
      <c r="D6" s="61"/>
      <c r="E6" s="54"/>
      <c r="F6" s="54"/>
    </row>
    <row r="7" spans="1:6" x14ac:dyDescent="0.25">
      <c r="A7" s="83"/>
      <c r="B7" s="72"/>
      <c r="C7" s="52"/>
      <c r="D7" s="61"/>
      <c r="E7" s="54"/>
      <c r="F7" s="54"/>
    </row>
    <row r="8" spans="1:6" x14ac:dyDescent="0.25">
      <c r="A8" s="83"/>
      <c r="B8" s="72" t="s">
        <v>113</v>
      </c>
      <c r="C8" s="52" t="s">
        <v>115</v>
      </c>
      <c r="D8" s="61">
        <v>140000</v>
      </c>
      <c r="E8" s="99"/>
      <c r="F8" s="50" t="str">
        <f t="shared" ref="F8" si="0">IF(E8="-","Rate Only",IF(E8="","",ROUND($D8*E8,2)))</f>
        <v/>
      </c>
    </row>
    <row r="9" spans="1:6" x14ac:dyDescent="0.25">
      <c r="A9" s="83"/>
      <c r="B9" s="72"/>
      <c r="C9" s="52"/>
      <c r="D9" s="61"/>
      <c r="E9" s="54"/>
      <c r="F9" s="54"/>
    </row>
    <row r="10" spans="1:6" x14ac:dyDescent="0.25">
      <c r="A10" s="83"/>
      <c r="B10" s="72"/>
      <c r="C10" s="52"/>
      <c r="D10" s="61"/>
      <c r="E10" s="99"/>
      <c r="F10" s="50" t="str">
        <f t="shared" ref="F10" si="1">IF(E10="-","Rate Only",IF(E10="","",ROUND($D10*E10,2)))</f>
        <v/>
      </c>
    </row>
    <row r="11" spans="1:6" x14ac:dyDescent="0.25">
      <c r="A11" s="83"/>
      <c r="B11" s="72"/>
      <c r="C11" s="52"/>
      <c r="D11" s="61"/>
      <c r="E11" s="54"/>
      <c r="F11" s="54"/>
    </row>
    <row r="12" spans="1:6" x14ac:dyDescent="0.25">
      <c r="A12" s="83"/>
      <c r="B12" s="72"/>
      <c r="C12" s="52"/>
      <c r="D12" s="61"/>
      <c r="E12" s="54"/>
      <c r="F12" s="54"/>
    </row>
    <row r="13" spans="1:6" x14ac:dyDescent="0.25">
      <c r="A13" s="83"/>
      <c r="B13" s="72"/>
      <c r="C13" s="52"/>
      <c r="D13" s="61"/>
      <c r="E13" s="54"/>
      <c r="F13" s="54"/>
    </row>
    <row r="14" spans="1:6" x14ac:dyDescent="0.25">
      <c r="A14" s="83"/>
      <c r="B14" s="72"/>
      <c r="C14" s="52"/>
      <c r="D14" s="61"/>
      <c r="E14" s="54"/>
      <c r="F14" s="54"/>
    </row>
    <row r="15" spans="1:6" x14ac:dyDescent="0.25">
      <c r="A15" s="83"/>
      <c r="B15" s="72"/>
      <c r="C15" s="52"/>
      <c r="D15" s="61"/>
      <c r="E15" s="54"/>
      <c r="F15" s="54"/>
    </row>
    <row r="16" spans="1:6" x14ac:dyDescent="0.25">
      <c r="A16" s="83"/>
      <c r="B16" s="72"/>
      <c r="C16" s="52"/>
      <c r="D16" s="61"/>
      <c r="E16" s="54"/>
      <c r="F16" s="54"/>
    </row>
    <row r="17" spans="1:6" x14ac:dyDescent="0.25">
      <c r="A17" s="83"/>
      <c r="B17" s="72"/>
      <c r="C17" s="52"/>
      <c r="D17" s="61"/>
      <c r="E17" s="54"/>
      <c r="F17" s="54"/>
    </row>
    <row r="18" spans="1:6" x14ac:dyDescent="0.25">
      <c r="A18" s="83"/>
      <c r="B18" s="72"/>
      <c r="C18" s="52"/>
      <c r="D18" s="61"/>
      <c r="E18" s="54"/>
      <c r="F18" s="54"/>
    </row>
    <row r="19" spans="1:6" x14ac:dyDescent="0.25">
      <c r="A19" s="83"/>
      <c r="B19" s="72"/>
      <c r="C19" s="52"/>
      <c r="D19" s="61"/>
      <c r="E19" s="54"/>
      <c r="F19" s="54"/>
    </row>
    <row r="20" spans="1:6" x14ac:dyDescent="0.25">
      <c r="A20" s="83"/>
      <c r="B20" s="72"/>
      <c r="C20" s="52"/>
      <c r="D20" s="61"/>
      <c r="E20" s="54"/>
      <c r="F20" s="54"/>
    </row>
    <row r="21" spans="1:6" x14ac:dyDescent="0.25">
      <c r="A21" s="83"/>
      <c r="B21" s="72"/>
      <c r="C21" s="52"/>
      <c r="D21" s="61"/>
      <c r="E21" s="54"/>
      <c r="F21" s="54"/>
    </row>
    <row r="22" spans="1:6" x14ac:dyDescent="0.25">
      <c r="A22" s="83"/>
      <c r="B22" s="72"/>
      <c r="C22" s="52"/>
      <c r="D22" s="61"/>
      <c r="E22" s="54"/>
      <c r="F22" s="54"/>
    </row>
    <row r="23" spans="1:6" x14ac:dyDescent="0.25">
      <c r="A23" s="83"/>
      <c r="B23" s="72"/>
      <c r="C23" s="52"/>
      <c r="D23" s="61"/>
      <c r="E23" s="54"/>
      <c r="F23" s="54"/>
    </row>
    <row r="24" spans="1:6" x14ac:dyDescent="0.25">
      <c r="A24" s="83"/>
      <c r="B24" s="72"/>
      <c r="C24" s="52"/>
      <c r="D24" s="61"/>
      <c r="E24" s="54"/>
      <c r="F24" s="54"/>
    </row>
    <row r="25" spans="1:6" x14ac:dyDescent="0.25">
      <c r="A25" s="83"/>
      <c r="B25" s="72"/>
      <c r="C25" s="52"/>
      <c r="D25" s="61"/>
      <c r="E25" s="54"/>
      <c r="F25" s="54"/>
    </row>
    <row r="26" spans="1:6" x14ac:dyDescent="0.25">
      <c r="A26" s="83"/>
      <c r="B26" s="72"/>
      <c r="C26" s="52"/>
      <c r="D26" s="61"/>
      <c r="E26" s="54"/>
      <c r="F26" s="54"/>
    </row>
    <row r="27" spans="1:6" x14ac:dyDescent="0.25">
      <c r="A27" s="83"/>
      <c r="B27" s="72"/>
      <c r="C27" s="52"/>
      <c r="D27" s="61"/>
      <c r="E27" s="54"/>
      <c r="F27" s="54"/>
    </row>
    <row r="28" spans="1:6" x14ac:dyDescent="0.25">
      <c r="A28" s="83"/>
      <c r="B28" s="72"/>
      <c r="C28" s="52"/>
      <c r="D28" s="61"/>
      <c r="E28" s="54"/>
      <c r="F28" s="54"/>
    </row>
    <row r="29" spans="1:6" x14ac:dyDescent="0.25">
      <c r="A29" s="83"/>
      <c r="B29" s="72"/>
      <c r="C29" s="52"/>
      <c r="D29" s="61"/>
      <c r="E29" s="54"/>
      <c r="F29" s="54"/>
    </row>
    <row r="30" spans="1:6" x14ac:dyDescent="0.25">
      <c r="A30" s="83"/>
      <c r="B30" s="72"/>
      <c r="C30" s="52"/>
      <c r="D30" s="61"/>
      <c r="E30" s="54"/>
      <c r="F30" s="54"/>
    </row>
    <row r="31" spans="1:6" x14ac:dyDescent="0.25">
      <c r="A31" s="83"/>
      <c r="B31" s="72"/>
      <c r="C31" s="52"/>
      <c r="D31" s="61"/>
      <c r="E31" s="54"/>
      <c r="F31" s="54"/>
    </row>
    <row r="32" spans="1:6" x14ac:dyDescent="0.25">
      <c r="A32" s="83"/>
      <c r="B32" s="72"/>
      <c r="C32" s="52"/>
      <c r="D32" s="61"/>
      <c r="E32" s="54"/>
      <c r="F32" s="54"/>
    </row>
    <row r="33" spans="1:6" x14ac:dyDescent="0.25">
      <c r="A33" s="83"/>
      <c r="B33" s="72"/>
      <c r="C33" s="52"/>
      <c r="D33" s="61"/>
      <c r="E33" s="54"/>
      <c r="F33" s="54"/>
    </row>
    <row r="34" spans="1:6" x14ac:dyDescent="0.25">
      <c r="A34" s="83"/>
      <c r="B34" s="72"/>
      <c r="C34" s="52"/>
      <c r="D34" s="61"/>
      <c r="E34" s="54"/>
      <c r="F34" s="54"/>
    </row>
    <row r="35" spans="1:6" x14ac:dyDescent="0.25">
      <c r="A35" s="83"/>
      <c r="B35" s="72"/>
      <c r="C35" s="52"/>
      <c r="D35" s="61"/>
      <c r="E35" s="54"/>
      <c r="F35" s="54"/>
    </row>
    <row r="36" spans="1:6" x14ac:dyDescent="0.25">
      <c r="A36" s="83"/>
      <c r="B36" s="72"/>
      <c r="C36" s="52"/>
      <c r="D36" s="61"/>
      <c r="E36" s="54"/>
      <c r="F36" s="54"/>
    </row>
    <row r="37" spans="1:6" x14ac:dyDescent="0.25">
      <c r="A37" s="83"/>
      <c r="B37" s="72"/>
      <c r="C37" s="52"/>
      <c r="D37" s="61"/>
      <c r="E37" s="54"/>
      <c r="F37" s="54"/>
    </row>
    <row r="38" spans="1:6" x14ac:dyDescent="0.25">
      <c r="A38" s="83"/>
      <c r="B38" s="72"/>
      <c r="C38" s="52"/>
      <c r="D38" s="61"/>
      <c r="E38" s="54"/>
      <c r="F38" s="54"/>
    </row>
    <row r="39" spans="1:6" x14ac:dyDescent="0.25">
      <c r="A39" s="83"/>
      <c r="B39" s="72"/>
      <c r="C39" s="52"/>
      <c r="D39" s="61"/>
      <c r="E39" s="54"/>
      <c r="F39" s="54"/>
    </row>
    <row r="40" spans="1:6" x14ac:dyDescent="0.25">
      <c r="A40" s="83"/>
      <c r="B40" s="72"/>
      <c r="C40" s="52"/>
      <c r="D40" s="61"/>
      <c r="E40" s="54"/>
      <c r="F40" s="54"/>
    </row>
    <row r="41" spans="1:6" x14ac:dyDescent="0.25">
      <c r="A41" s="83"/>
      <c r="B41" s="72"/>
      <c r="C41" s="52"/>
      <c r="D41" s="61"/>
      <c r="E41" s="54"/>
      <c r="F41" s="54"/>
    </row>
    <row r="42" spans="1:6" x14ac:dyDescent="0.25">
      <c r="A42" s="83"/>
      <c r="B42" s="72"/>
      <c r="C42" s="52"/>
      <c r="D42" s="61"/>
      <c r="E42" s="54"/>
      <c r="F42" s="54"/>
    </row>
    <row r="43" spans="1:6" x14ac:dyDescent="0.25">
      <c r="A43" s="83"/>
      <c r="B43" s="72"/>
      <c r="C43" s="52"/>
      <c r="D43" s="61"/>
      <c r="E43" s="54"/>
      <c r="F43" s="54"/>
    </row>
    <row r="44" spans="1:6" x14ac:dyDescent="0.25">
      <c r="A44" s="83"/>
      <c r="B44" s="72"/>
      <c r="C44" s="52"/>
      <c r="D44" s="61"/>
      <c r="E44" s="54"/>
      <c r="F44" s="54"/>
    </row>
    <row r="45" spans="1:6" x14ac:dyDescent="0.25">
      <c r="A45" s="83"/>
      <c r="B45" s="72"/>
      <c r="C45" s="52"/>
      <c r="D45" s="61"/>
      <c r="E45" s="54"/>
      <c r="F45" s="54"/>
    </row>
    <row r="46" spans="1:6" x14ac:dyDescent="0.25">
      <c r="A46" s="83"/>
      <c r="B46" s="72"/>
      <c r="C46" s="52"/>
      <c r="D46" s="61"/>
      <c r="E46" s="54"/>
      <c r="F46" s="54"/>
    </row>
    <row r="47" spans="1:6" x14ac:dyDescent="0.25">
      <c r="A47" s="80"/>
      <c r="B47" s="68"/>
      <c r="C47" s="82"/>
      <c r="D47" s="82"/>
      <c r="E47" s="121"/>
      <c r="F47" s="106"/>
    </row>
    <row r="48" spans="1:6" x14ac:dyDescent="0.25">
      <c r="A48" s="83"/>
      <c r="B48" s="224" t="s">
        <v>9</v>
      </c>
      <c r="C48" s="225"/>
      <c r="D48" s="225"/>
      <c r="E48" s="226"/>
      <c r="F48" s="51" t="str">
        <f>IF(SUM(F3:F46)&gt;0,SUM(F3:F46)," ")</f>
        <v xml:space="preserve"> </v>
      </c>
    </row>
    <row r="49" spans="1:6" x14ac:dyDescent="0.25">
      <c r="A49" s="84"/>
      <c r="B49" s="76"/>
      <c r="C49" s="86"/>
      <c r="D49" s="86"/>
      <c r="E49" s="122"/>
      <c r="F49" s="107"/>
    </row>
    <row r="50" spans="1:6" x14ac:dyDescent="0.25">
      <c r="C50" s="116" t="s">
        <v>461</v>
      </c>
    </row>
  </sheetData>
  <mergeCells count="1">
    <mergeCell ref="B48:E48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3"/>
  <sheetViews>
    <sheetView view="pageBreakPreview" topLeftCell="A76" zoomScaleNormal="100" zoomScaleSheetLayoutView="100" zoomScalePageLayoutView="145" workbookViewId="0">
      <selection activeCell="I30" sqref="I30"/>
    </sheetView>
  </sheetViews>
  <sheetFormatPr defaultRowHeight="15" x14ac:dyDescent="0.25"/>
  <cols>
    <col min="1" max="1" width="9.140625" style="91"/>
    <col min="2" max="2" width="33.7109375" style="118" customWidth="1"/>
    <col min="3" max="3" width="8.140625" style="90" customWidth="1"/>
    <col min="4" max="4" width="10.7109375" style="90" customWidth="1"/>
    <col min="5" max="5" width="12.7109375" style="109" bestFit="1" customWidth="1"/>
    <col min="6" max="6" width="14.85546875" style="102" bestFit="1" customWidth="1"/>
  </cols>
  <sheetData>
    <row r="1" spans="1:6" x14ac:dyDescent="0.25">
      <c r="A1" s="80"/>
      <c r="B1" s="68"/>
      <c r="C1" s="69"/>
      <c r="D1" s="87"/>
      <c r="E1" s="106"/>
      <c r="F1" s="97"/>
    </row>
    <row r="2" spans="1:6" x14ac:dyDescent="0.25">
      <c r="A2" s="83" t="s">
        <v>0</v>
      </c>
      <c r="B2" s="72" t="s">
        <v>1</v>
      </c>
      <c r="C2" s="52" t="s">
        <v>2</v>
      </c>
      <c r="D2" s="73" t="s">
        <v>3</v>
      </c>
      <c r="E2" s="92" t="s">
        <v>4</v>
      </c>
      <c r="F2" s="51" t="s">
        <v>5</v>
      </c>
    </row>
    <row r="3" spans="1:6" x14ac:dyDescent="0.25">
      <c r="A3" s="84"/>
      <c r="B3" s="76"/>
      <c r="C3" s="77"/>
      <c r="D3" s="66"/>
      <c r="E3" s="107"/>
      <c r="F3" s="98"/>
    </row>
    <row r="4" spans="1:6" x14ac:dyDescent="0.25">
      <c r="A4" s="80" t="s">
        <v>407</v>
      </c>
      <c r="B4" s="88" t="s">
        <v>310</v>
      </c>
      <c r="C4" s="82"/>
      <c r="D4" s="87"/>
      <c r="E4" s="70"/>
      <c r="F4" s="97"/>
    </row>
    <row r="5" spans="1:6" x14ac:dyDescent="0.25">
      <c r="A5" s="83"/>
      <c r="B5" s="89"/>
      <c r="C5" s="116"/>
      <c r="D5" s="61"/>
      <c r="E5" s="53"/>
      <c r="F5" s="51"/>
    </row>
    <row r="6" spans="1:6" x14ac:dyDescent="0.25">
      <c r="A6" s="83">
        <v>42.03</v>
      </c>
      <c r="B6" s="72" t="s">
        <v>444</v>
      </c>
      <c r="C6" s="52"/>
      <c r="D6" s="61"/>
      <c r="E6" s="54"/>
      <c r="F6" s="157"/>
    </row>
    <row r="7" spans="1:6" x14ac:dyDescent="0.25">
      <c r="A7" s="83"/>
      <c r="B7" s="72"/>
      <c r="C7" s="52"/>
      <c r="D7" s="61"/>
      <c r="E7" s="54"/>
      <c r="F7" s="157"/>
    </row>
    <row r="8" spans="1:6" x14ac:dyDescent="0.25">
      <c r="A8" s="83"/>
      <c r="B8" s="72" t="s">
        <v>445</v>
      </c>
      <c r="C8" s="52" t="s">
        <v>114</v>
      </c>
      <c r="D8" s="61">
        <v>550</v>
      </c>
      <c r="E8" s="99"/>
      <c r="F8" s="50" t="str">
        <f t="shared" ref="F8:F10" si="0">IF(E8="-","Rate Only",IF(E8="","",ROUND($D8*E8,2)))</f>
        <v/>
      </c>
    </row>
    <row r="9" spans="1:6" x14ac:dyDescent="0.25">
      <c r="A9" s="83"/>
      <c r="B9" s="89"/>
      <c r="C9" s="116"/>
      <c r="D9" s="61"/>
      <c r="E9" s="53"/>
      <c r="F9" s="51"/>
    </row>
    <row r="10" spans="1:6" x14ac:dyDescent="0.25">
      <c r="A10" s="156">
        <v>42.04</v>
      </c>
      <c r="B10" s="124" t="s">
        <v>409</v>
      </c>
      <c r="C10" s="123" t="s">
        <v>410</v>
      </c>
      <c r="D10" s="148">
        <v>140000</v>
      </c>
      <c r="E10" s="99"/>
      <c r="F10" s="50" t="str">
        <f t="shared" si="0"/>
        <v/>
      </c>
    </row>
    <row r="11" spans="1:6" x14ac:dyDescent="0.25">
      <c r="A11" s="135"/>
      <c r="B11" s="124"/>
      <c r="C11" s="123"/>
      <c r="D11" s="73"/>
      <c r="E11" s="149"/>
      <c r="F11" s="99" t="str">
        <f t="shared" ref="F11:F27" si="1">IF(D11=0," ",D11*E11)</f>
        <v xml:space="preserve"> </v>
      </c>
    </row>
    <row r="12" spans="1:6" x14ac:dyDescent="0.25">
      <c r="A12" s="135" t="s">
        <v>411</v>
      </c>
      <c r="B12" s="124" t="s">
        <v>311</v>
      </c>
      <c r="C12" s="123" t="s">
        <v>412</v>
      </c>
      <c r="D12" s="73"/>
      <c r="E12" s="149"/>
      <c r="F12" s="99" t="str">
        <f t="shared" si="1"/>
        <v xml:space="preserve"> </v>
      </c>
    </row>
    <row r="13" spans="1:6" x14ac:dyDescent="0.25">
      <c r="A13" s="135"/>
      <c r="B13" s="124"/>
      <c r="C13" s="123"/>
      <c r="D13" s="73"/>
      <c r="E13" s="149"/>
      <c r="F13" s="99" t="str">
        <f t="shared" si="1"/>
        <v xml:space="preserve"> </v>
      </c>
    </row>
    <row r="14" spans="1:6" x14ac:dyDescent="0.25">
      <c r="A14" s="135" t="s">
        <v>412</v>
      </c>
      <c r="B14" s="124" t="s">
        <v>395</v>
      </c>
      <c r="C14" s="123" t="s">
        <v>114</v>
      </c>
      <c r="D14" s="73">
        <v>10</v>
      </c>
      <c r="E14" s="99"/>
      <c r="F14" s="50" t="str">
        <f t="shared" ref="F14" si="2">IF(E14="-","Rate Only",IF(E14="","",ROUND($D14*E14,2)))</f>
        <v/>
      </c>
    </row>
    <row r="15" spans="1:6" x14ac:dyDescent="0.25">
      <c r="A15" s="135"/>
      <c r="B15" s="124"/>
      <c r="C15" s="123"/>
      <c r="D15" s="73"/>
      <c r="E15" s="149"/>
      <c r="F15" s="99" t="str">
        <f t="shared" si="1"/>
        <v xml:space="preserve"> </v>
      </c>
    </row>
    <row r="16" spans="1:6" x14ac:dyDescent="0.25">
      <c r="A16" s="135" t="s">
        <v>412</v>
      </c>
      <c r="B16" s="124" t="s">
        <v>354</v>
      </c>
      <c r="C16" s="123" t="s">
        <v>114</v>
      </c>
      <c r="D16" s="150">
        <v>20</v>
      </c>
      <c r="E16" s="99"/>
      <c r="F16" s="50" t="str">
        <f t="shared" ref="F16" si="3">IF(E16="-","Rate Only",IF(E16="","",ROUND($D16*E16,2)))</f>
        <v/>
      </c>
    </row>
    <row r="17" spans="1:6" x14ac:dyDescent="0.25">
      <c r="A17" s="135"/>
      <c r="B17" s="124"/>
      <c r="C17" s="123"/>
      <c r="D17" s="73"/>
      <c r="E17" s="149"/>
      <c r="F17" s="99" t="str">
        <f t="shared" si="1"/>
        <v xml:space="preserve"> </v>
      </c>
    </row>
    <row r="18" spans="1:6" x14ac:dyDescent="0.25">
      <c r="A18" s="135" t="s">
        <v>413</v>
      </c>
      <c r="B18" s="124" t="s">
        <v>414</v>
      </c>
      <c r="C18" s="123" t="s">
        <v>412</v>
      </c>
      <c r="D18" s="73"/>
      <c r="E18" s="149"/>
      <c r="F18" s="99" t="str">
        <f t="shared" si="1"/>
        <v xml:space="preserve"> </v>
      </c>
    </row>
    <row r="19" spans="1:6" x14ac:dyDescent="0.25">
      <c r="A19" s="135"/>
      <c r="B19" s="124"/>
      <c r="C19" s="123"/>
      <c r="D19" s="73"/>
      <c r="E19" s="149"/>
      <c r="F19" s="99" t="str">
        <f t="shared" si="1"/>
        <v xml:space="preserve"> </v>
      </c>
    </row>
    <row r="20" spans="1:6" x14ac:dyDescent="0.25">
      <c r="A20" s="135" t="s">
        <v>412</v>
      </c>
      <c r="B20" s="124" t="s">
        <v>415</v>
      </c>
      <c r="C20" s="123" t="s">
        <v>114</v>
      </c>
      <c r="D20" s="73">
        <v>100</v>
      </c>
      <c r="E20" s="99"/>
      <c r="F20" s="50" t="str">
        <f t="shared" ref="F20" si="4">IF(E20="-","Rate Only",IF(E20="","",ROUND($D20*E20,2)))</f>
        <v/>
      </c>
    </row>
    <row r="21" spans="1:6" x14ac:dyDescent="0.25">
      <c r="A21" s="135"/>
      <c r="B21" s="124"/>
      <c r="C21" s="123"/>
      <c r="D21" s="73"/>
      <c r="E21" s="149"/>
      <c r="F21" s="99" t="str">
        <f t="shared" si="1"/>
        <v xml:space="preserve"> </v>
      </c>
    </row>
    <row r="22" spans="1:6" x14ac:dyDescent="0.25">
      <c r="A22" s="135" t="s">
        <v>412</v>
      </c>
      <c r="B22" s="124" t="s">
        <v>355</v>
      </c>
      <c r="C22" s="123" t="s">
        <v>114</v>
      </c>
      <c r="D22" s="150">
        <v>100</v>
      </c>
      <c r="E22" s="99"/>
      <c r="F22" s="50" t="str">
        <f t="shared" ref="F22" si="5">IF(E22="-","Rate Only",IF(E22="","",ROUND($D22*E22,2)))</f>
        <v/>
      </c>
    </row>
    <row r="23" spans="1:6" x14ac:dyDescent="0.25">
      <c r="A23" s="135"/>
      <c r="B23" s="124"/>
      <c r="C23" s="123"/>
      <c r="D23" s="73"/>
      <c r="E23" s="149"/>
      <c r="F23" s="99" t="str">
        <f t="shared" si="1"/>
        <v xml:space="preserve"> </v>
      </c>
    </row>
    <row r="24" spans="1:6" x14ac:dyDescent="0.25">
      <c r="A24" s="135" t="s">
        <v>416</v>
      </c>
      <c r="B24" s="124" t="s">
        <v>417</v>
      </c>
      <c r="C24" s="123" t="s">
        <v>412</v>
      </c>
      <c r="D24" s="73"/>
      <c r="E24" s="149"/>
      <c r="F24" s="99" t="str">
        <f t="shared" si="1"/>
        <v xml:space="preserve"> </v>
      </c>
    </row>
    <row r="25" spans="1:6" x14ac:dyDescent="0.25">
      <c r="A25" s="135"/>
      <c r="B25" s="124"/>
      <c r="C25" s="123"/>
      <c r="D25" s="73"/>
      <c r="E25" s="149"/>
      <c r="F25" s="99" t="str">
        <f t="shared" si="1"/>
        <v xml:space="preserve"> </v>
      </c>
    </row>
    <row r="26" spans="1:6" x14ac:dyDescent="0.25">
      <c r="A26" s="135" t="s">
        <v>412</v>
      </c>
      <c r="B26" s="124" t="s">
        <v>418</v>
      </c>
      <c r="C26" s="123" t="s">
        <v>419</v>
      </c>
      <c r="D26" s="73">
        <v>1000</v>
      </c>
      <c r="E26" s="99"/>
      <c r="F26" s="50" t="str">
        <f t="shared" ref="F26" si="6">IF(E26="-","Rate Only",IF(E26="","",ROUND($D26*E26,2)))</f>
        <v/>
      </c>
    </row>
    <row r="27" spans="1:6" x14ac:dyDescent="0.25">
      <c r="A27" s="135"/>
      <c r="B27" s="124"/>
      <c r="C27" s="123"/>
      <c r="D27" s="73"/>
      <c r="E27" s="149"/>
      <c r="F27" s="99" t="str">
        <f t="shared" si="1"/>
        <v xml:space="preserve"> </v>
      </c>
    </row>
    <row r="28" spans="1:6" x14ac:dyDescent="0.25">
      <c r="A28" s="135" t="s">
        <v>420</v>
      </c>
      <c r="B28" s="124" t="s">
        <v>421</v>
      </c>
      <c r="C28" s="152"/>
      <c r="D28" s="150"/>
      <c r="E28" s="149"/>
      <c r="F28" s="99"/>
    </row>
    <row r="29" spans="1:6" x14ac:dyDescent="0.25">
      <c r="A29" s="135"/>
      <c r="B29" s="124"/>
      <c r="C29" s="123"/>
      <c r="D29" s="150"/>
      <c r="E29" s="149"/>
      <c r="F29" s="99"/>
    </row>
    <row r="30" spans="1:6" x14ac:dyDescent="0.25">
      <c r="A30" s="135"/>
      <c r="B30" s="124" t="s">
        <v>422</v>
      </c>
      <c r="C30" s="123" t="s">
        <v>423</v>
      </c>
      <c r="D30" s="150">
        <v>600</v>
      </c>
      <c r="E30" s="99"/>
      <c r="F30" s="50" t="str">
        <f t="shared" ref="F30" si="7">IF(E30="-","Rate Only",IF(E30="","",ROUND($D30*E30,2)))</f>
        <v/>
      </c>
    </row>
    <row r="31" spans="1:6" x14ac:dyDescent="0.25">
      <c r="A31" s="135"/>
      <c r="B31" s="124"/>
      <c r="C31" s="123"/>
      <c r="D31" s="150"/>
      <c r="E31" s="149"/>
      <c r="F31" s="99"/>
    </row>
    <row r="32" spans="1:6" ht="51" x14ac:dyDescent="0.25">
      <c r="A32" s="210" t="s">
        <v>543</v>
      </c>
      <c r="B32" s="209" t="s">
        <v>544</v>
      </c>
      <c r="C32" s="116"/>
      <c r="D32" s="61"/>
      <c r="E32" s="149"/>
      <c r="F32" s="99"/>
    </row>
    <row r="33" spans="1:6" x14ac:dyDescent="0.25">
      <c r="A33" s="211"/>
      <c r="B33" s="209"/>
      <c r="C33" s="61"/>
      <c r="D33" s="61"/>
      <c r="E33" s="149"/>
      <c r="F33" s="99"/>
    </row>
    <row r="34" spans="1:6" ht="51" x14ac:dyDescent="0.25">
      <c r="A34" s="211"/>
      <c r="B34" s="209" t="s">
        <v>594</v>
      </c>
      <c r="C34" s="61"/>
      <c r="D34" s="61"/>
      <c r="E34" s="149"/>
      <c r="F34" s="99"/>
    </row>
    <row r="35" spans="1:6" x14ac:dyDescent="0.25">
      <c r="A35" s="211"/>
      <c r="B35" s="209"/>
      <c r="C35" s="61"/>
      <c r="D35" s="61"/>
      <c r="E35" s="149"/>
      <c r="F35" s="99"/>
    </row>
    <row r="36" spans="1:6" ht="25.5" x14ac:dyDescent="0.25">
      <c r="A36" s="211"/>
      <c r="B36" s="209" t="s">
        <v>565</v>
      </c>
      <c r="C36" s="61" t="s">
        <v>15</v>
      </c>
      <c r="D36" s="61">
        <v>220000</v>
      </c>
      <c r="E36" s="149"/>
      <c r="F36" s="50" t="str">
        <f t="shared" ref="F36" si="8">IF(E36="-","Rate Only",IF(E36="","",ROUND($D36*E36,2)))</f>
        <v/>
      </c>
    </row>
    <row r="37" spans="1:6" x14ac:dyDescent="0.25">
      <c r="A37" s="135"/>
      <c r="B37" s="124"/>
      <c r="C37" s="123"/>
      <c r="D37" s="150"/>
      <c r="E37" s="149"/>
      <c r="F37" s="99"/>
    </row>
    <row r="38" spans="1:6" x14ac:dyDescent="0.25">
      <c r="A38" s="135"/>
      <c r="B38" s="124"/>
      <c r="C38" s="123"/>
      <c r="D38" s="150"/>
      <c r="E38" s="149"/>
      <c r="F38" s="99"/>
    </row>
    <row r="39" spans="1:6" x14ac:dyDescent="0.25">
      <c r="A39" s="135"/>
      <c r="B39" s="124"/>
      <c r="C39" s="123"/>
      <c r="D39" s="150"/>
      <c r="E39" s="149"/>
      <c r="F39" s="99"/>
    </row>
    <row r="40" spans="1:6" x14ac:dyDescent="0.25">
      <c r="A40" s="135"/>
      <c r="B40" s="124"/>
      <c r="C40" s="123"/>
      <c r="D40" s="150"/>
      <c r="E40" s="149"/>
      <c r="F40" s="99"/>
    </row>
    <row r="41" spans="1:6" x14ac:dyDescent="0.25">
      <c r="A41" s="135"/>
      <c r="B41" s="124"/>
      <c r="C41" s="123"/>
      <c r="D41" s="150"/>
      <c r="E41" s="149"/>
      <c r="F41" s="99"/>
    </row>
    <row r="42" spans="1:6" x14ac:dyDescent="0.25">
      <c r="A42" s="83"/>
      <c r="B42" s="89"/>
      <c r="C42" s="93"/>
      <c r="D42" s="93"/>
      <c r="E42" s="54"/>
      <c r="F42" s="51"/>
    </row>
    <row r="43" spans="1:6" x14ac:dyDescent="0.25">
      <c r="A43" s="80"/>
      <c r="B43" s="68"/>
      <c r="C43" s="82"/>
      <c r="D43" s="82"/>
      <c r="E43" s="121"/>
      <c r="F43" s="97"/>
    </row>
    <row r="44" spans="1:6" x14ac:dyDescent="0.25">
      <c r="A44" s="83"/>
      <c r="B44" s="224" t="s">
        <v>366</v>
      </c>
      <c r="C44" s="225"/>
      <c r="D44" s="225"/>
      <c r="E44" s="226"/>
      <c r="F44" s="51" t="str">
        <f>IF(SUM(F1:F42)&gt;0,SUM(F1:F42)," ")</f>
        <v xml:space="preserve"> </v>
      </c>
    </row>
    <row r="45" spans="1:6" x14ac:dyDescent="0.25">
      <c r="A45" s="84"/>
      <c r="B45" s="76"/>
      <c r="C45" s="86"/>
      <c r="D45" s="86"/>
      <c r="E45" s="122"/>
      <c r="F45" s="98"/>
    </row>
    <row r="46" spans="1:6" x14ac:dyDescent="0.25">
      <c r="C46" s="116" t="s">
        <v>462</v>
      </c>
    </row>
    <row r="47" spans="1:6" x14ac:dyDescent="0.25">
      <c r="A47" s="80"/>
      <c r="B47" s="68"/>
      <c r="C47" s="69"/>
      <c r="D47" s="70"/>
      <c r="E47" s="162"/>
      <c r="F47" s="106"/>
    </row>
    <row r="48" spans="1:6" x14ac:dyDescent="0.25">
      <c r="A48" s="83" t="s">
        <v>0</v>
      </c>
      <c r="B48" s="72" t="s">
        <v>1</v>
      </c>
      <c r="C48" s="52" t="s">
        <v>2</v>
      </c>
      <c r="D48" s="73" t="s">
        <v>3</v>
      </c>
      <c r="E48" s="163" t="s">
        <v>4</v>
      </c>
      <c r="F48" s="93" t="s">
        <v>5</v>
      </c>
    </row>
    <row r="49" spans="1:6" x14ac:dyDescent="0.25">
      <c r="A49" s="84"/>
      <c r="B49" s="76"/>
      <c r="C49" s="77"/>
      <c r="D49" s="78"/>
      <c r="E49" s="164"/>
      <c r="F49" s="107"/>
    </row>
    <row r="50" spans="1:6" x14ac:dyDescent="0.25">
      <c r="A50" s="80"/>
      <c r="B50" s="68"/>
      <c r="C50" s="82"/>
      <c r="D50" s="81"/>
      <c r="E50" s="162"/>
      <c r="F50" s="106"/>
    </row>
    <row r="51" spans="1:6" ht="15" customHeight="1" x14ac:dyDescent="0.25">
      <c r="A51" s="83"/>
      <c r="B51" s="224" t="s">
        <v>20</v>
      </c>
      <c r="C51" s="225"/>
      <c r="D51" s="225"/>
      <c r="E51" s="226"/>
      <c r="F51" s="55" t="str">
        <f>F44</f>
        <v xml:space="preserve"> </v>
      </c>
    </row>
    <row r="52" spans="1:6" x14ac:dyDescent="0.25">
      <c r="A52" s="84"/>
      <c r="B52" s="76"/>
      <c r="C52" s="86"/>
      <c r="D52" s="85"/>
      <c r="E52" s="164"/>
      <c r="F52" s="107"/>
    </row>
    <row r="53" spans="1:6" x14ac:dyDescent="0.25">
      <c r="A53" s="19"/>
      <c r="B53" s="30"/>
      <c r="C53" s="52"/>
      <c r="D53" s="61"/>
      <c r="E53" s="166"/>
      <c r="F53" s="104"/>
    </row>
    <row r="54" spans="1:6" ht="60.75" customHeight="1" x14ac:dyDescent="0.25">
      <c r="B54" s="209" t="s">
        <v>595</v>
      </c>
      <c r="C54" s="61"/>
      <c r="D54" s="93"/>
      <c r="E54" s="53"/>
      <c r="F54" s="115"/>
    </row>
    <row r="55" spans="1:6" x14ac:dyDescent="0.25">
      <c r="B55" s="209"/>
      <c r="C55" s="61"/>
      <c r="D55" s="93"/>
      <c r="E55" s="53"/>
      <c r="F55" s="115"/>
    </row>
    <row r="56" spans="1:6" x14ac:dyDescent="0.25">
      <c r="B56" s="209" t="s">
        <v>566</v>
      </c>
      <c r="C56" s="61" t="s">
        <v>114</v>
      </c>
      <c r="D56" s="93">
        <v>4000</v>
      </c>
      <c r="E56" s="53"/>
      <c r="F56" s="50" t="str">
        <f t="shared" ref="F56" si="9">IF(E56="-","Rate Only",IF(E56="","",ROUND($D56*E56,2)))</f>
        <v/>
      </c>
    </row>
    <row r="57" spans="1:6" x14ac:dyDescent="0.25">
      <c r="A57" s="217"/>
      <c r="B57" s="89"/>
      <c r="C57" s="61"/>
      <c r="D57" s="93"/>
      <c r="E57" s="53"/>
      <c r="F57" s="115"/>
    </row>
    <row r="58" spans="1:6" ht="26.25" x14ac:dyDescent="0.25">
      <c r="A58" s="52" t="s">
        <v>424</v>
      </c>
      <c r="B58" s="44" t="s">
        <v>425</v>
      </c>
      <c r="C58" s="116" t="s">
        <v>410</v>
      </c>
      <c r="D58" s="61">
        <v>3000</v>
      </c>
      <c r="E58" s="99"/>
      <c r="F58" s="50" t="str">
        <f>IF(E58="-","Rate Only",IF(E58="","",ROUND($D58*E58,2)))</f>
        <v/>
      </c>
    </row>
    <row r="59" spans="1:6" x14ac:dyDescent="0.25">
      <c r="A59" s="52"/>
      <c r="B59" s="53"/>
      <c r="C59" s="116"/>
      <c r="D59" s="61"/>
      <c r="E59" s="151"/>
      <c r="F59" s="51"/>
    </row>
    <row r="60" spans="1:6" x14ac:dyDescent="0.25">
      <c r="A60" s="52" t="s">
        <v>426</v>
      </c>
      <c r="B60" s="53" t="s">
        <v>427</v>
      </c>
      <c r="C60" s="116" t="s">
        <v>114</v>
      </c>
      <c r="D60" s="61">
        <v>300</v>
      </c>
      <c r="E60" s="99"/>
      <c r="F60" s="50" t="str">
        <f t="shared" ref="F60" si="10">IF(E60="-","Rate Only",IF(E60="","",ROUND($D60*E60,2)))</f>
        <v/>
      </c>
    </row>
    <row r="61" spans="1:6" x14ac:dyDescent="0.25">
      <c r="A61" s="52"/>
      <c r="B61" s="53"/>
      <c r="C61" s="116"/>
      <c r="D61" s="61"/>
      <c r="E61" s="151"/>
      <c r="F61" s="51"/>
    </row>
    <row r="62" spans="1:6" ht="25.5" x14ac:dyDescent="0.25">
      <c r="A62" s="52" t="s">
        <v>428</v>
      </c>
      <c r="B62" s="89" t="s">
        <v>368</v>
      </c>
      <c r="C62" s="116" t="s">
        <v>12</v>
      </c>
      <c r="D62" s="61">
        <v>1</v>
      </c>
      <c r="E62" s="99">
        <v>1500000</v>
      </c>
      <c r="F62" s="51">
        <f>IF(D62=0," ",D62*E62)</f>
        <v>1500000</v>
      </c>
    </row>
    <row r="63" spans="1:6" x14ac:dyDescent="0.25">
      <c r="A63" s="52"/>
      <c r="B63" s="53"/>
      <c r="C63" s="116"/>
      <c r="D63" s="61"/>
      <c r="E63" s="151"/>
      <c r="F63" s="51" t="str">
        <f>IF(D63=0," ",D63*E63)</f>
        <v xml:space="preserve"> </v>
      </c>
    </row>
    <row r="64" spans="1:6" x14ac:dyDescent="0.25">
      <c r="A64" s="52"/>
      <c r="B64" s="53"/>
      <c r="C64" s="116"/>
      <c r="D64" s="61"/>
      <c r="E64" s="99"/>
      <c r="F64" s="51"/>
    </row>
    <row r="65" spans="1:6" x14ac:dyDescent="0.25">
      <c r="A65" s="52"/>
      <c r="B65" s="53"/>
      <c r="C65" s="116"/>
      <c r="D65" s="61"/>
      <c r="E65" s="99"/>
      <c r="F65" s="51"/>
    </row>
    <row r="66" spans="1:6" x14ac:dyDescent="0.25">
      <c r="A66" s="52"/>
      <c r="B66" s="53"/>
      <c r="C66" s="116"/>
      <c r="D66" s="61"/>
      <c r="E66" s="99"/>
      <c r="F66" s="51"/>
    </row>
    <row r="67" spans="1:6" x14ac:dyDescent="0.25">
      <c r="A67" s="52"/>
      <c r="B67" s="53"/>
      <c r="C67" s="116"/>
      <c r="D67" s="61"/>
      <c r="E67" s="99"/>
      <c r="F67" s="51"/>
    </row>
    <row r="68" spans="1:6" x14ac:dyDescent="0.25">
      <c r="A68" s="52"/>
      <c r="B68" s="53"/>
      <c r="C68" s="116"/>
      <c r="D68" s="61"/>
      <c r="E68" s="99"/>
      <c r="F68" s="51"/>
    </row>
    <row r="69" spans="1:6" x14ac:dyDescent="0.25">
      <c r="A69" s="52"/>
      <c r="B69" s="53"/>
      <c r="C69" s="116"/>
      <c r="D69" s="61"/>
      <c r="E69" s="99"/>
      <c r="F69" s="51"/>
    </row>
    <row r="70" spans="1:6" x14ac:dyDescent="0.25">
      <c r="A70" s="52"/>
      <c r="B70" s="53"/>
      <c r="C70" s="116"/>
      <c r="D70" s="61"/>
      <c r="E70" s="99"/>
      <c r="F70" s="51"/>
    </row>
    <row r="71" spans="1:6" x14ac:dyDescent="0.25">
      <c r="A71" s="52"/>
      <c r="B71" s="53"/>
      <c r="C71" s="116"/>
      <c r="D71" s="61"/>
      <c r="E71" s="99"/>
      <c r="F71" s="51"/>
    </row>
    <row r="72" spans="1:6" x14ac:dyDescent="0.25">
      <c r="A72" s="52"/>
      <c r="B72" s="53"/>
      <c r="C72" s="116"/>
      <c r="D72" s="61"/>
      <c r="E72" s="99"/>
      <c r="F72" s="51"/>
    </row>
    <row r="73" spans="1:6" x14ac:dyDescent="0.25">
      <c r="A73" s="52"/>
      <c r="B73" s="53"/>
      <c r="C73" s="116"/>
      <c r="D73" s="61"/>
      <c r="E73" s="99"/>
      <c r="F73" s="51"/>
    </row>
    <row r="74" spans="1:6" x14ac:dyDescent="0.25">
      <c r="A74" s="52"/>
      <c r="B74" s="53"/>
      <c r="C74" s="116"/>
      <c r="D74" s="61"/>
      <c r="E74" s="99"/>
      <c r="F74" s="51"/>
    </row>
    <row r="75" spans="1:6" x14ac:dyDescent="0.25">
      <c r="A75" s="52"/>
      <c r="B75" s="53"/>
      <c r="C75" s="116"/>
      <c r="D75" s="61"/>
      <c r="E75" s="99"/>
      <c r="F75" s="51"/>
    </row>
    <row r="76" spans="1:6" x14ac:dyDescent="0.25">
      <c r="A76" s="52"/>
      <c r="B76" s="53"/>
      <c r="C76" s="116"/>
      <c r="D76" s="61"/>
      <c r="E76" s="99"/>
      <c r="F76" s="51"/>
    </row>
    <row r="77" spans="1:6" x14ac:dyDescent="0.25">
      <c r="A77" s="52"/>
      <c r="B77" s="53"/>
      <c r="C77" s="116"/>
      <c r="D77" s="61"/>
      <c r="E77" s="151"/>
      <c r="F77" s="51"/>
    </row>
    <row r="78" spans="1:6" x14ac:dyDescent="0.25">
      <c r="A78" s="52"/>
      <c r="B78" s="89"/>
      <c r="C78" s="116"/>
      <c r="D78" s="61"/>
      <c r="E78" s="99"/>
      <c r="F78" s="51"/>
    </row>
    <row r="79" spans="1:6" x14ac:dyDescent="0.25">
      <c r="A79" s="19"/>
      <c r="B79" s="30"/>
      <c r="C79" s="52"/>
      <c r="D79" s="61"/>
      <c r="E79" s="166"/>
      <c r="F79" s="104"/>
    </row>
    <row r="80" spans="1:6" x14ac:dyDescent="0.25">
      <c r="A80" s="19"/>
      <c r="B80" s="30"/>
      <c r="C80" s="52"/>
      <c r="D80" s="61"/>
      <c r="E80" s="166"/>
      <c r="F80" s="104"/>
    </row>
    <row r="81" spans="1:6" x14ac:dyDescent="0.25">
      <c r="A81" s="19"/>
      <c r="B81" s="30"/>
      <c r="C81" s="52"/>
      <c r="D81" s="61"/>
      <c r="E81" s="166"/>
      <c r="F81" s="104"/>
    </row>
    <row r="82" spans="1:6" x14ac:dyDescent="0.25">
      <c r="A82" s="19"/>
      <c r="B82" s="30"/>
      <c r="C82" s="52"/>
      <c r="D82" s="61"/>
      <c r="E82" s="166"/>
      <c r="F82" s="104"/>
    </row>
    <row r="83" spans="1:6" x14ac:dyDescent="0.25">
      <c r="A83" s="19"/>
      <c r="B83" s="30"/>
      <c r="C83" s="52"/>
      <c r="D83" s="61"/>
      <c r="E83" s="166"/>
      <c r="F83" s="104"/>
    </row>
    <row r="84" spans="1:6" x14ac:dyDescent="0.25">
      <c r="A84" s="19"/>
      <c r="B84" s="30"/>
      <c r="C84" s="52"/>
      <c r="D84" s="61"/>
      <c r="E84" s="166"/>
      <c r="F84" s="104"/>
    </row>
    <row r="85" spans="1:6" x14ac:dyDescent="0.25">
      <c r="A85" s="19"/>
      <c r="B85" s="30"/>
      <c r="C85" s="52"/>
      <c r="D85" s="61"/>
      <c r="E85" s="166"/>
      <c r="F85" s="104"/>
    </row>
    <row r="86" spans="1:6" x14ac:dyDescent="0.25">
      <c r="A86" s="19"/>
      <c r="B86" s="30"/>
      <c r="C86" s="52"/>
      <c r="D86" s="61"/>
      <c r="E86" s="166"/>
      <c r="F86" s="104"/>
    </row>
    <row r="87" spans="1:6" x14ac:dyDescent="0.25">
      <c r="A87" s="19"/>
      <c r="B87" s="30"/>
      <c r="C87" s="52"/>
      <c r="D87" s="61"/>
      <c r="E87" s="166"/>
      <c r="F87" s="104"/>
    </row>
    <row r="88" spans="1:6" x14ac:dyDescent="0.25">
      <c r="A88" s="19"/>
      <c r="B88" s="30"/>
      <c r="C88" s="52"/>
      <c r="D88" s="61"/>
      <c r="E88" s="166"/>
      <c r="F88" s="104"/>
    </row>
    <row r="89" spans="1:6" x14ac:dyDescent="0.25">
      <c r="A89" s="19"/>
      <c r="B89" s="30"/>
      <c r="C89" s="52"/>
      <c r="D89" s="61"/>
      <c r="E89" s="166"/>
      <c r="F89" s="104"/>
    </row>
    <row r="90" spans="1:6" x14ac:dyDescent="0.25">
      <c r="A90" s="80"/>
      <c r="B90" s="68"/>
      <c r="C90" s="82"/>
      <c r="D90" s="82"/>
      <c r="E90" s="167"/>
      <c r="F90" s="106"/>
    </row>
    <row r="91" spans="1:6" x14ac:dyDescent="0.25">
      <c r="A91" s="83"/>
      <c r="B91" s="224" t="s">
        <v>9</v>
      </c>
      <c r="C91" s="225"/>
      <c r="D91" s="225"/>
      <c r="E91" s="226"/>
      <c r="F91" s="51">
        <f>IF(SUM(F51:F89)&gt;0,SUM(F51:F89)," ")</f>
        <v>1500000</v>
      </c>
    </row>
    <row r="92" spans="1:6" x14ac:dyDescent="0.25">
      <c r="A92" s="84"/>
      <c r="B92" s="76"/>
      <c r="C92" s="86"/>
      <c r="D92" s="86"/>
      <c r="E92" s="168"/>
      <c r="F92" s="107"/>
    </row>
    <row r="93" spans="1:6" x14ac:dyDescent="0.25">
      <c r="A93" s="60"/>
      <c r="B93" s="32"/>
      <c r="C93" s="116" t="s">
        <v>590</v>
      </c>
      <c r="E93" s="161"/>
      <c r="F93" s="109"/>
    </row>
  </sheetData>
  <mergeCells count="3">
    <mergeCell ref="B44:E44"/>
    <mergeCell ref="B51:E51"/>
    <mergeCell ref="B91:E91"/>
  </mergeCells>
  <pageMargins left="0.70866141732283472" right="0.70866141732283472" top="0.82677165354330717" bottom="0.74803149606299213" header="0.31496062992125984" footer="0.31496062992125984"/>
  <pageSetup paperSize="9" scale="97" orientation="portrait" r:id="rId1"/>
  <headerFooter>
    <oddHeader>&amp;L&amp;8BAKWENA PLATINUM CORRIDOR CONCESSIONAIRE (PTY) LTD
CONTRACT NO: BPCC-N4-9-2021/RH/2
SECTION A ROADWORKS</oddHeader>
  </headerFooter>
  <rowBreaks count="1" manualBreakCount="1">
    <brk id="46" max="16383" man="1"/>
  </rowBreaks>
  <ignoredErrors>
    <ignoredError sqref="F22 F26 F20 F16 F1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8CC8-93D5-492A-9F4D-836F57CE9442}">
  <dimension ref="A1:F46"/>
  <sheetViews>
    <sheetView view="pageBreakPreview" topLeftCell="A12" zoomScale="106" zoomScaleNormal="100" zoomScaleSheetLayoutView="106" workbookViewId="0">
      <selection activeCell="A33" sqref="A33:XFD33"/>
    </sheetView>
  </sheetViews>
  <sheetFormatPr defaultRowHeight="15" x14ac:dyDescent="0.25"/>
  <cols>
    <col min="1" max="1" width="9.140625" style="60"/>
    <col min="2" max="2" width="33.7109375" style="32" customWidth="1"/>
    <col min="3" max="3" width="8" style="28" customWidth="1"/>
    <col min="4" max="4" width="10.85546875" style="28" customWidth="1"/>
    <col min="5" max="5" width="10.85546875" style="10" customWidth="1"/>
    <col min="6" max="6" width="13.28515625" style="10" customWidth="1"/>
  </cols>
  <sheetData>
    <row r="1" spans="1:6" ht="15" customHeight="1" x14ac:dyDescent="0.25">
      <c r="A1" s="58"/>
      <c r="B1" s="29"/>
      <c r="C1" s="26"/>
      <c r="D1" s="38"/>
      <c r="E1" s="3"/>
      <c r="F1" s="14"/>
    </row>
    <row r="2" spans="1:6" x14ac:dyDescent="0.25">
      <c r="A2" s="19" t="s">
        <v>0</v>
      </c>
      <c r="B2" s="30" t="s">
        <v>1</v>
      </c>
      <c r="C2" s="13" t="s">
        <v>2</v>
      </c>
      <c r="D2" s="39" t="s">
        <v>3</v>
      </c>
      <c r="E2" s="11" t="s">
        <v>4</v>
      </c>
      <c r="F2" s="39" t="s">
        <v>5</v>
      </c>
    </row>
    <row r="3" spans="1:6" x14ac:dyDescent="0.25">
      <c r="A3" s="59"/>
      <c r="B3" s="31"/>
      <c r="C3" s="27"/>
      <c r="D3" s="40"/>
      <c r="E3" s="9"/>
      <c r="F3" s="16"/>
    </row>
    <row r="4" spans="1:6" ht="26.25" x14ac:dyDescent="0.25">
      <c r="A4" s="205">
        <v>48</v>
      </c>
      <c r="B4" s="30" t="s">
        <v>596</v>
      </c>
      <c r="C4" s="52"/>
      <c r="D4" s="61"/>
      <c r="E4" s="54"/>
      <c r="F4" s="53"/>
    </row>
    <row r="5" spans="1:6" x14ac:dyDescent="0.25">
      <c r="A5" s="205"/>
      <c r="B5" s="30"/>
      <c r="C5" s="52"/>
      <c r="D5" s="61"/>
      <c r="E5" s="54"/>
      <c r="F5" s="53"/>
    </row>
    <row r="6" spans="1:6" ht="26.25" x14ac:dyDescent="0.25">
      <c r="A6" s="229">
        <v>48.01</v>
      </c>
      <c r="B6" s="44" t="s">
        <v>613</v>
      </c>
      <c r="C6" s="39"/>
      <c r="D6" s="39"/>
      <c r="E6" s="54"/>
      <c r="F6" s="184"/>
    </row>
    <row r="7" spans="1:6" x14ac:dyDescent="0.25">
      <c r="A7" s="229"/>
      <c r="B7" s="44"/>
      <c r="C7" s="39"/>
      <c r="D7" s="39"/>
      <c r="E7" s="55"/>
      <c r="F7" s="184"/>
    </row>
    <row r="8" spans="1:6" x14ac:dyDescent="0.25">
      <c r="A8" s="229"/>
      <c r="B8" s="44" t="s">
        <v>614</v>
      </c>
      <c r="C8" s="39" t="s">
        <v>115</v>
      </c>
      <c r="D8" s="39">
        <v>350000</v>
      </c>
      <c r="E8" s="54"/>
      <c r="F8" s="184" t="str">
        <f>IF(E8="-","Rate Only",IF(E8="","",ROUND($D8*E8,2)))</f>
        <v/>
      </c>
    </row>
    <row r="9" spans="1:6" x14ac:dyDescent="0.25">
      <c r="A9" s="229"/>
      <c r="B9" s="44"/>
      <c r="C9" s="39"/>
      <c r="D9" s="39"/>
      <c r="E9" s="55"/>
      <c r="F9" s="184"/>
    </row>
    <row r="10" spans="1:6" x14ac:dyDescent="0.25">
      <c r="A10" s="205">
        <v>48.05</v>
      </c>
      <c r="B10" s="30" t="s">
        <v>597</v>
      </c>
      <c r="C10" s="52"/>
      <c r="D10" s="61"/>
      <c r="E10" s="54"/>
      <c r="F10" s="184"/>
    </row>
    <row r="11" spans="1:6" ht="15.75" customHeight="1" x14ac:dyDescent="0.25">
      <c r="A11" s="205"/>
      <c r="B11" s="30"/>
      <c r="C11" s="52"/>
      <c r="D11" s="61"/>
      <c r="E11" s="55"/>
      <c r="F11" s="184"/>
    </row>
    <row r="12" spans="1:6" x14ac:dyDescent="0.25">
      <c r="A12" s="205"/>
      <c r="B12" s="30" t="s">
        <v>598</v>
      </c>
      <c r="C12" s="52" t="s">
        <v>115</v>
      </c>
      <c r="D12" s="61">
        <v>750</v>
      </c>
      <c r="E12" s="54"/>
      <c r="F12" s="184" t="str">
        <f t="shared" ref="F12:F29" si="0">IF(E12="-","Rate Only",IF(E12="","",ROUND($D12*E12,2)))</f>
        <v/>
      </c>
    </row>
    <row r="13" spans="1:6" x14ac:dyDescent="0.25">
      <c r="A13" s="205"/>
      <c r="B13" s="30"/>
      <c r="C13" s="52"/>
      <c r="D13" s="61"/>
      <c r="E13" s="54"/>
      <c r="F13" s="184"/>
    </row>
    <row r="14" spans="1:6" x14ac:dyDescent="0.25">
      <c r="A14" s="205"/>
      <c r="B14" s="30" t="s">
        <v>599</v>
      </c>
      <c r="C14" s="52"/>
      <c r="D14" s="61"/>
      <c r="E14" s="54"/>
      <c r="F14" s="184"/>
    </row>
    <row r="15" spans="1:6" x14ac:dyDescent="0.25">
      <c r="A15" s="205"/>
      <c r="B15" s="30" t="s">
        <v>600</v>
      </c>
      <c r="C15" s="52"/>
      <c r="D15" s="61"/>
      <c r="E15" s="54"/>
      <c r="F15" s="184"/>
    </row>
    <row r="16" spans="1:6" x14ac:dyDescent="0.25">
      <c r="A16" s="205"/>
      <c r="B16" s="30"/>
      <c r="C16" s="52"/>
      <c r="D16" s="61"/>
      <c r="E16" s="54"/>
      <c r="F16" s="184"/>
    </row>
    <row r="17" spans="1:6" x14ac:dyDescent="0.25">
      <c r="A17" s="205"/>
      <c r="B17" s="30" t="s">
        <v>601</v>
      </c>
      <c r="C17" s="52" t="s">
        <v>602</v>
      </c>
      <c r="D17" s="61">
        <v>50</v>
      </c>
      <c r="E17" s="55"/>
      <c r="F17" s="184" t="str">
        <f t="shared" si="0"/>
        <v/>
      </c>
    </row>
    <row r="18" spans="1:6" x14ac:dyDescent="0.25">
      <c r="A18" s="205"/>
      <c r="B18" s="30"/>
      <c r="C18" s="52"/>
      <c r="D18" s="61"/>
      <c r="E18" s="54"/>
      <c r="F18" s="184"/>
    </row>
    <row r="19" spans="1:6" x14ac:dyDescent="0.25">
      <c r="A19" s="205"/>
      <c r="B19" s="30" t="s">
        <v>603</v>
      </c>
      <c r="C19" s="52" t="s">
        <v>602</v>
      </c>
      <c r="D19" s="61">
        <v>30</v>
      </c>
      <c r="E19" s="55"/>
      <c r="F19" s="184" t="str">
        <f t="shared" si="0"/>
        <v/>
      </c>
    </row>
    <row r="20" spans="1:6" x14ac:dyDescent="0.25">
      <c r="A20" s="205"/>
      <c r="B20" s="30"/>
      <c r="C20" s="52"/>
      <c r="D20" s="61"/>
      <c r="E20" s="54"/>
      <c r="F20" s="184"/>
    </row>
    <row r="21" spans="1:6" x14ac:dyDescent="0.25">
      <c r="A21" s="205"/>
      <c r="B21" s="30" t="s">
        <v>604</v>
      </c>
      <c r="C21" s="52" t="s">
        <v>602</v>
      </c>
      <c r="D21" s="61">
        <v>20</v>
      </c>
      <c r="E21" s="54"/>
      <c r="F21" s="184" t="str">
        <f t="shared" si="0"/>
        <v/>
      </c>
    </row>
    <row r="22" spans="1:6" x14ac:dyDescent="0.25">
      <c r="A22" s="205"/>
      <c r="B22" s="30"/>
      <c r="C22" s="52"/>
      <c r="D22" s="61"/>
      <c r="E22" s="55"/>
      <c r="F22" s="184"/>
    </row>
    <row r="23" spans="1:6" x14ac:dyDescent="0.25">
      <c r="A23" s="205" t="s">
        <v>605</v>
      </c>
      <c r="B23" s="30" t="s">
        <v>606</v>
      </c>
      <c r="C23" s="52"/>
      <c r="D23" s="61"/>
      <c r="E23" s="54"/>
      <c r="F23" s="184"/>
    </row>
    <row r="24" spans="1:6" x14ac:dyDescent="0.25">
      <c r="A24" s="205"/>
      <c r="B24" s="30"/>
      <c r="C24" s="52"/>
      <c r="D24" s="61"/>
      <c r="E24" s="54"/>
      <c r="F24" s="184"/>
    </row>
    <row r="25" spans="1:6" ht="39" x14ac:dyDescent="0.25">
      <c r="A25" s="205"/>
      <c r="B25" s="30" t="s">
        <v>607</v>
      </c>
      <c r="C25" s="52" t="s">
        <v>100</v>
      </c>
      <c r="D25" s="61">
        <v>50000</v>
      </c>
      <c r="E25" s="54"/>
      <c r="F25" s="184" t="str">
        <f t="shared" si="0"/>
        <v/>
      </c>
    </row>
    <row r="26" spans="1:6" x14ac:dyDescent="0.25">
      <c r="A26" s="205"/>
      <c r="B26" s="30"/>
      <c r="C26" s="52"/>
      <c r="D26" s="61"/>
      <c r="E26" s="55"/>
      <c r="F26" s="184"/>
    </row>
    <row r="27" spans="1:6" x14ac:dyDescent="0.25">
      <c r="A27" s="205" t="s">
        <v>608</v>
      </c>
      <c r="B27" s="30" t="s">
        <v>609</v>
      </c>
      <c r="C27" s="52" t="s">
        <v>15</v>
      </c>
      <c r="D27" s="61">
        <v>20</v>
      </c>
      <c r="E27" s="6"/>
      <c r="F27" s="184" t="str">
        <f t="shared" si="0"/>
        <v/>
      </c>
    </row>
    <row r="28" spans="1:6" x14ac:dyDescent="0.25">
      <c r="A28" s="205"/>
      <c r="B28" s="30"/>
      <c r="C28" s="52"/>
      <c r="D28" s="61"/>
      <c r="E28" s="6"/>
      <c r="F28" s="184"/>
    </row>
    <row r="29" spans="1:6" x14ac:dyDescent="0.25">
      <c r="A29" s="205" t="s">
        <v>610</v>
      </c>
      <c r="B29" s="30" t="s">
        <v>611</v>
      </c>
      <c r="C29" s="52" t="s">
        <v>100</v>
      </c>
      <c r="D29" s="61">
        <v>3000</v>
      </c>
      <c r="E29" s="6"/>
      <c r="F29" s="184" t="str">
        <f t="shared" si="0"/>
        <v/>
      </c>
    </row>
    <row r="30" spans="1:6" x14ac:dyDescent="0.25">
      <c r="A30" s="19"/>
      <c r="B30" s="30"/>
      <c r="C30" s="13"/>
      <c r="D30" s="39"/>
      <c r="E30" s="6"/>
      <c r="F30" s="17"/>
    </row>
    <row r="31" spans="1:6" x14ac:dyDescent="0.25">
      <c r="A31" s="19"/>
      <c r="B31" s="30"/>
      <c r="C31" s="13"/>
      <c r="D31" s="39"/>
      <c r="E31" s="6"/>
      <c r="F31" s="17"/>
    </row>
    <row r="32" spans="1:6" x14ac:dyDescent="0.25">
      <c r="A32" s="19"/>
      <c r="B32" s="30"/>
      <c r="C32" s="13"/>
      <c r="D32" s="39"/>
      <c r="E32" s="6"/>
      <c r="F32" s="17"/>
    </row>
    <row r="33" spans="1:6" x14ac:dyDescent="0.25">
      <c r="A33" s="19"/>
      <c r="B33" s="30"/>
      <c r="C33" s="13"/>
      <c r="D33" s="39"/>
      <c r="E33" s="6"/>
      <c r="F33" s="17"/>
    </row>
    <row r="34" spans="1:6" x14ac:dyDescent="0.25">
      <c r="A34" s="19"/>
      <c r="B34" s="30"/>
      <c r="C34" s="13"/>
      <c r="D34" s="39"/>
      <c r="E34" s="6"/>
      <c r="F34" s="17"/>
    </row>
    <row r="35" spans="1:6" x14ac:dyDescent="0.25">
      <c r="A35" s="19"/>
      <c r="B35" s="30"/>
      <c r="C35" s="13"/>
      <c r="D35" s="39"/>
      <c r="E35" s="6"/>
      <c r="F35" s="17"/>
    </row>
    <row r="36" spans="1:6" x14ac:dyDescent="0.25">
      <c r="A36" s="19"/>
      <c r="B36" s="30"/>
      <c r="C36" s="13"/>
      <c r="D36" s="39"/>
      <c r="E36" s="6"/>
      <c r="F36" s="17"/>
    </row>
    <row r="37" spans="1:6" x14ac:dyDescent="0.25">
      <c r="A37" s="19"/>
      <c r="B37" s="30"/>
      <c r="C37" s="13"/>
      <c r="D37" s="39"/>
      <c r="E37" s="6"/>
      <c r="F37" s="17"/>
    </row>
    <row r="38" spans="1:6" x14ac:dyDescent="0.25">
      <c r="A38" s="19"/>
      <c r="B38" s="30"/>
      <c r="C38" s="13"/>
      <c r="D38" s="39"/>
      <c r="E38" s="6"/>
      <c r="F38" s="17"/>
    </row>
    <row r="39" spans="1:6" x14ac:dyDescent="0.25">
      <c r="A39" s="19"/>
      <c r="B39" s="30"/>
      <c r="C39" s="13"/>
      <c r="D39" s="39"/>
      <c r="E39" s="6"/>
      <c r="F39" s="17"/>
    </row>
    <row r="40" spans="1:6" x14ac:dyDescent="0.25">
      <c r="A40" s="19"/>
      <c r="B40" s="30"/>
      <c r="C40" s="13"/>
      <c r="D40" s="39"/>
      <c r="E40" s="6"/>
      <c r="F40" s="17"/>
    </row>
    <row r="41" spans="1:6" x14ac:dyDescent="0.25">
      <c r="A41" s="19"/>
      <c r="B41" s="30"/>
      <c r="C41" s="13"/>
      <c r="D41" s="39"/>
      <c r="E41" s="6"/>
      <c r="F41" s="17"/>
    </row>
    <row r="42" spans="1:6" x14ac:dyDescent="0.25">
      <c r="A42" s="19"/>
      <c r="B42" s="30"/>
      <c r="C42" s="13"/>
      <c r="D42" s="39"/>
      <c r="E42" s="6"/>
      <c r="F42" s="17"/>
    </row>
    <row r="43" spans="1:6" x14ac:dyDescent="0.25">
      <c r="A43" s="58"/>
      <c r="B43" s="35"/>
      <c r="C43" s="2"/>
      <c r="D43" s="33"/>
      <c r="E43" s="3"/>
      <c r="F43" s="14"/>
    </row>
    <row r="44" spans="1:6" x14ac:dyDescent="0.25">
      <c r="A44" s="19"/>
      <c r="B44" s="221" t="s">
        <v>9</v>
      </c>
      <c r="C44" s="222"/>
      <c r="D44" s="222"/>
      <c r="E44" s="223"/>
      <c r="F44" s="115" t="str">
        <f>IF(SUM(F4:F42)&gt;0,SUM(F4:F42)," ")</f>
        <v xml:space="preserve"> </v>
      </c>
    </row>
    <row r="45" spans="1:6" x14ac:dyDescent="0.25">
      <c r="A45" s="59"/>
      <c r="B45" s="37"/>
      <c r="C45" s="8"/>
      <c r="D45" s="34"/>
      <c r="E45" s="9"/>
      <c r="F45" s="16"/>
    </row>
    <row r="46" spans="1:6" x14ac:dyDescent="0.25">
      <c r="C46" s="90" t="s">
        <v>591</v>
      </c>
    </row>
  </sheetData>
  <mergeCells count="1">
    <mergeCell ref="B44:E44"/>
  </mergeCells>
  <pageMargins left="0.70866141732283472" right="0.70866141732283472" top="0.82677165354330717" bottom="0.74803149606299213" header="0.31496062992125984" footer="0.31496062992125984"/>
  <pageSetup paperSize="9" orientation="portrait" horizontalDpi="300" verticalDpi="300" r:id="rId1"/>
  <headerFooter>
    <oddHeader>&amp;L&amp;8BAKWENA PLATINUM CORRIDOR CONCESSIONAIRE (PTY) LTD
CONTRACT NO: BPCC-N4-9-2021/RH/2
SECTION A ROADWORKS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0"/>
  <sheetViews>
    <sheetView view="pageBreakPreview" topLeftCell="A34" zoomScaleNormal="100" zoomScaleSheetLayoutView="100" zoomScalePageLayoutView="145" workbookViewId="0">
      <selection activeCell="C50" sqref="C50"/>
    </sheetView>
  </sheetViews>
  <sheetFormatPr defaultRowHeight="15" x14ac:dyDescent="0.25"/>
  <cols>
    <col min="1" max="1" width="9.140625" style="28"/>
    <col min="2" max="2" width="33.7109375" style="10" customWidth="1"/>
    <col min="3" max="3" width="8" style="28" customWidth="1"/>
    <col min="4" max="5" width="10.85546875" style="28" customWidth="1"/>
    <col min="6" max="6" width="13.28515625" style="10" customWidth="1"/>
  </cols>
  <sheetData>
    <row r="1" spans="1:6" x14ac:dyDescent="0.25">
      <c r="A1" s="26"/>
      <c r="B1" s="1"/>
      <c r="C1" s="26"/>
      <c r="D1" s="38"/>
      <c r="E1" s="47"/>
      <c r="F1" s="3"/>
    </row>
    <row r="2" spans="1:6" x14ac:dyDescent="0.25">
      <c r="A2" s="13" t="s">
        <v>0</v>
      </c>
      <c r="B2" s="4" t="s">
        <v>1</v>
      </c>
      <c r="C2" s="13" t="s">
        <v>2</v>
      </c>
      <c r="D2" s="15" t="s">
        <v>3</v>
      </c>
      <c r="E2" s="12" t="s">
        <v>4</v>
      </c>
      <c r="F2" s="11" t="s">
        <v>5</v>
      </c>
    </row>
    <row r="3" spans="1:6" x14ac:dyDescent="0.25">
      <c r="A3" s="27"/>
      <c r="B3" s="7"/>
      <c r="C3" s="27"/>
      <c r="D3" s="40"/>
      <c r="E3" s="48"/>
      <c r="F3" s="9"/>
    </row>
    <row r="4" spans="1:6" ht="26.25" x14ac:dyDescent="0.25">
      <c r="A4" s="13" t="s">
        <v>177</v>
      </c>
      <c r="B4" s="30" t="s">
        <v>178</v>
      </c>
      <c r="C4" s="13"/>
      <c r="D4" s="39"/>
      <c r="E4" s="11"/>
      <c r="F4" s="6"/>
    </row>
    <row r="5" spans="1:6" x14ac:dyDescent="0.25">
      <c r="A5" s="13"/>
      <c r="B5" s="4"/>
      <c r="C5" s="13"/>
      <c r="D5" s="39"/>
      <c r="E5" s="11"/>
      <c r="F5" s="6"/>
    </row>
    <row r="6" spans="1:6" x14ac:dyDescent="0.25">
      <c r="A6" s="13">
        <v>51.01</v>
      </c>
      <c r="B6" s="4" t="s">
        <v>179</v>
      </c>
      <c r="C6" s="13"/>
      <c r="D6" s="39"/>
      <c r="E6" s="11"/>
      <c r="F6" s="6"/>
    </row>
    <row r="7" spans="1:6" x14ac:dyDescent="0.25">
      <c r="A7" s="13"/>
      <c r="B7" s="125"/>
      <c r="C7" s="126"/>
      <c r="D7" s="15"/>
      <c r="E7" s="12"/>
      <c r="F7" s="127"/>
    </row>
    <row r="8" spans="1:6" ht="15.75" x14ac:dyDescent="0.25">
      <c r="A8" s="13"/>
      <c r="B8" s="125" t="s">
        <v>180</v>
      </c>
      <c r="C8" s="126" t="s">
        <v>15</v>
      </c>
      <c r="D8" s="15">
        <v>500</v>
      </c>
      <c r="E8" s="128"/>
      <c r="F8" s="50" t="str">
        <f t="shared" ref="F8" si="0">IF(E8="-","Rate Only",IF(E8="","",ROUND($D8*E8,2)))</f>
        <v/>
      </c>
    </row>
    <row r="9" spans="1:6" x14ac:dyDescent="0.25">
      <c r="A9" s="13"/>
      <c r="B9" s="125"/>
      <c r="C9" s="126"/>
      <c r="D9" s="15"/>
      <c r="E9" s="12"/>
      <c r="F9" s="127"/>
    </row>
    <row r="10" spans="1:6" x14ac:dyDescent="0.25">
      <c r="A10" s="13"/>
      <c r="B10" s="4"/>
      <c r="C10" s="13"/>
      <c r="D10" s="39"/>
      <c r="E10" s="11"/>
      <c r="F10" s="6"/>
    </row>
    <row r="11" spans="1:6" x14ac:dyDescent="0.25">
      <c r="A11" s="13"/>
      <c r="B11" s="4"/>
      <c r="C11" s="13"/>
      <c r="D11" s="39"/>
      <c r="E11" s="11"/>
      <c r="F11" s="6"/>
    </row>
    <row r="12" spans="1:6" x14ac:dyDescent="0.25">
      <c r="A12" s="13"/>
      <c r="B12" s="4"/>
      <c r="C12" s="13"/>
      <c r="D12" s="39"/>
      <c r="E12" s="11"/>
      <c r="F12" s="6"/>
    </row>
    <row r="13" spans="1:6" x14ac:dyDescent="0.25">
      <c r="A13" s="13"/>
      <c r="B13" s="4"/>
      <c r="C13" s="13"/>
      <c r="D13" s="39"/>
      <c r="E13" s="11"/>
      <c r="F13" s="6"/>
    </row>
    <row r="14" spans="1:6" x14ac:dyDescent="0.25">
      <c r="A14" s="13"/>
      <c r="B14" s="4"/>
      <c r="C14" s="13"/>
      <c r="D14" s="39"/>
      <c r="E14" s="11"/>
      <c r="F14" s="6"/>
    </row>
    <row r="15" spans="1:6" x14ac:dyDescent="0.25">
      <c r="A15" s="13"/>
      <c r="B15" s="4"/>
      <c r="C15" s="13"/>
      <c r="D15" s="39"/>
      <c r="E15" s="11"/>
      <c r="F15" s="6"/>
    </row>
    <row r="16" spans="1:6" x14ac:dyDescent="0.25">
      <c r="A16" s="13"/>
      <c r="B16" s="4"/>
      <c r="C16" s="13"/>
      <c r="D16" s="39"/>
      <c r="E16" s="11"/>
      <c r="F16" s="6"/>
    </row>
    <row r="17" spans="1:6" x14ac:dyDescent="0.25">
      <c r="A17" s="13"/>
      <c r="B17" s="4"/>
      <c r="C17" s="13"/>
      <c r="D17" s="39"/>
      <c r="E17" s="11"/>
      <c r="F17" s="6"/>
    </row>
    <row r="18" spans="1:6" x14ac:dyDescent="0.25">
      <c r="A18" s="13"/>
      <c r="B18" s="4"/>
      <c r="C18" s="13"/>
      <c r="D18" s="39"/>
      <c r="E18" s="11"/>
      <c r="F18" s="6"/>
    </row>
    <row r="19" spans="1:6" x14ac:dyDescent="0.25">
      <c r="A19" s="13"/>
      <c r="B19" s="4"/>
      <c r="C19" s="13"/>
      <c r="D19" s="39"/>
      <c r="E19" s="11"/>
      <c r="F19" s="6"/>
    </row>
    <row r="20" spans="1:6" x14ac:dyDescent="0.25">
      <c r="A20" s="13"/>
      <c r="B20" s="4"/>
      <c r="C20" s="13"/>
      <c r="D20" s="39"/>
      <c r="E20" s="11"/>
      <c r="F20" s="6"/>
    </row>
    <row r="21" spans="1:6" x14ac:dyDescent="0.25">
      <c r="A21" s="13"/>
      <c r="B21" s="4"/>
      <c r="C21" s="13"/>
      <c r="D21" s="39"/>
      <c r="E21" s="11"/>
      <c r="F21" s="6"/>
    </row>
    <row r="22" spans="1:6" x14ac:dyDescent="0.25">
      <c r="A22" s="13"/>
      <c r="B22" s="4"/>
      <c r="C22" s="13"/>
      <c r="D22" s="39"/>
      <c r="E22" s="11"/>
      <c r="F22" s="6"/>
    </row>
    <row r="23" spans="1:6" x14ac:dyDescent="0.25">
      <c r="A23" s="13"/>
      <c r="B23" s="4"/>
      <c r="C23" s="13"/>
      <c r="D23" s="39"/>
      <c r="E23" s="11"/>
      <c r="F23" s="6"/>
    </row>
    <row r="24" spans="1:6" x14ac:dyDescent="0.25">
      <c r="A24" s="13"/>
      <c r="B24" s="4"/>
      <c r="C24" s="13"/>
      <c r="D24" s="39"/>
      <c r="E24" s="11"/>
      <c r="F24" s="6"/>
    </row>
    <row r="25" spans="1:6" x14ac:dyDescent="0.25">
      <c r="A25" s="13"/>
      <c r="B25" s="4"/>
      <c r="C25" s="13"/>
      <c r="D25" s="39"/>
      <c r="E25" s="11"/>
      <c r="F25" s="6"/>
    </row>
    <row r="26" spans="1:6" x14ac:dyDescent="0.25">
      <c r="A26" s="13"/>
      <c r="B26" s="4"/>
      <c r="C26" s="13"/>
      <c r="D26" s="39"/>
      <c r="E26" s="11"/>
      <c r="F26" s="6"/>
    </row>
    <row r="27" spans="1:6" x14ac:dyDescent="0.25">
      <c r="A27" s="13"/>
      <c r="B27" s="4"/>
      <c r="C27" s="13"/>
      <c r="D27" s="39"/>
      <c r="E27" s="11"/>
      <c r="F27" s="6"/>
    </row>
    <row r="28" spans="1:6" x14ac:dyDescent="0.25">
      <c r="A28" s="13"/>
      <c r="B28" s="4"/>
      <c r="C28" s="13"/>
      <c r="D28" s="39"/>
      <c r="E28" s="11"/>
      <c r="F28" s="6"/>
    </row>
    <row r="29" spans="1:6" x14ac:dyDescent="0.25">
      <c r="A29" s="13"/>
      <c r="B29" s="4"/>
      <c r="C29" s="13"/>
      <c r="D29" s="39"/>
      <c r="E29" s="11"/>
      <c r="F29" s="6"/>
    </row>
    <row r="30" spans="1:6" x14ac:dyDescent="0.25">
      <c r="A30" s="13"/>
      <c r="B30" s="4"/>
      <c r="C30" s="13"/>
      <c r="D30" s="39"/>
      <c r="E30" s="11"/>
      <c r="F30" s="6"/>
    </row>
    <row r="31" spans="1:6" x14ac:dyDescent="0.25">
      <c r="A31" s="13"/>
      <c r="B31" s="4"/>
      <c r="C31" s="13"/>
      <c r="D31" s="39"/>
      <c r="E31" s="11"/>
      <c r="F31" s="6"/>
    </row>
    <row r="32" spans="1:6" x14ac:dyDescent="0.25">
      <c r="A32" s="13"/>
      <c r="B32" s="4"/>
      <c r="C32" s="13"/>
      <c r="D32" s="39"/>
      <c r="E32" s="11"/>
      <c r="F32" s="6"/>
    </row>
    <row r="33" spans="1:6" x14ac:dyDescent="0.25">
      <c r="A33" s="13"/>
      <c r="B33" s="4"/>
      <c r="C33" s="13"/>
      <c r="D33" s="39"/>
      <c r="E33" s="11"/>
      <c r="F33" s="6"/>
    </row>
    <row r="34" spans="1:6" x14ac:dyDescent="0.25">
      <c r="A34" s="13"/>
      <c r="B34" s="4"/>
      <c r="C34" s="13"/>
      <c r="D34" s="39"/>
      <c r="E34" s="11"/>
      <c r="F34" s="6"/>
    </row>
    <row r="35" spans="1:6" x14ac:dyDescent="0.25">
      <c r="A35" s="13"/>
      <c r="B35" s="4"/>
      <c r="C35" s="13"/>
      <c r="D35" s="39"/>
      <c r="E35" s="11"/>
      <c r="F35" s="6"/>
    </row>
    <row r="36" spans="1:6" x14ac:dyDescent="0.25">
      <c r="A36" s="13"/>
      <c r="B36" s="4"/>
      <c r="C36" s="13"/>
      <c r="D36" s="39"/>
      <c r="E36" s="11"/>
      <c r="F36" s="6"/>
    </row>
    <row r="37" spans="1:6" x14ac:dyDescent="0.25">
      <c r="A37" s="13"/>
      <c r="B37" s="4"/>
      <c r="C37" s="13"/>
      <c r="D37" s="39"/>
      <c r="E37" s="11"/>
      <c r="F37" s="6"/>
    </row>
    <row r="38" spans="1:6" x14ac:dyDescent="0.25">
      <c r="A38" s="13"/>
      <c r="B38" s="4"/>
      <c r="C38" s="13"/>
      <c r="D38" s="39"/>
      <c r="E38" s="11"/>
      <c r="F38" s="6"/>
    </row>
    <row r="39" spans="1:6" x14ac:dyDescent="0.25">
      <c r="A39" s="13"/>
      <c r="B39" s="4"/>
      <c r="C39" s="13"/>
      <c r="D39" s="39"/>
      <c r="E39" s="11"/>
      <c r="F39" s="6"/>
    </row>
    <row r="40" spans="1:6" x14ac:dyDescent="0.25">
      <c r="A40" s="13"/>
      <c r="B40" s="4"/>
      <c r="C40" s="13"/>
      <c r="D40" s="39"/>
      <c r="E40" s="11"/>
      <c r="F40" s="6"/>
    </row>
    <row r="41" spans="1:6" x14ac:dyDescent="0.25">
      <c r="A41" s="13"/>
      <c r="B41" s="4"/>
      <c r="C41" s="13"/>
      <c r="D41" s="39"/>
      <c r="E41" s="11"/>
      <c r="F41" s="6"/>
    </row>
    <row r="42" spans="1:6" x14ac:dyDescent="0.25">
      <c r="A42" s="13"/>
      <c r="B42" s="4"/>
      <c r="C42" s="13"/>
      <c r="D42" s="39"/>
      <c r="E42" s="11"/>
      <c r="F42" s="6"/>
    </row>
    <row r="43" spans="1:6" x14ac:dyDescent="0.25">
      <c r="A43" s="13"/>
      <c r="B43" s="4"/>
      <c r="C43" s="13"/>
      <c r="D43" s="39"/>
      <c r="E43" s="11"/>
      <c r="F43" s="6"/>
    </row>
    <row r="44" spans="1:6" x14ac:dyDescent="0.25">
      <c r="A44" s="13"/>
      <c r="B44" s="4"/>
      <c r="C44" s="13"/>
      <c r="D44" s="39"/>
      <c r="E44" s="11"/>
      <c r="F44" s="6"/>
    </row>
    <row r="45" spans="1:6" x14ac:dyDescent="0.25">
      <c r="A45" s="13"/>
      <c r="B45" s="4"/>
      <c r="C45" s="13"/>
      <c r="D45" s="39"/>
      <c r="E45" s="11"/>
      <c r="F45" s="6"/>
    </row>
    <row r="46" spans="1:6" x14ac:dyDescent="0.25">
      <c r="A46" s="13"/>
      <c r="B46" s="4"/>
      <c r="C46" s="13"/>
      <c r="D46" s="39"/>
      <c r="E46" s="11"/>
      <c r="F46" s="6"/>
    </row>
    <row r="47" spans="1:6" x14ac:dyDescent="0.25">
      <c r="A47" s="58"/>
      <c r="B47" s="35"/>
      <c r="C47" s="33"/>
      <c r="D47" s="33"/>
      <c r="E47" s="47"/>
      <c r="F47" s="3"/>
    </row>
    <row r="48" spans="1:6" x14ac:dyDescent="0.25">
      <c r="A48" s="19"/>
      <c r="B48" s="221" t="s">
        <v>9</v>
      </c>
      <c r="C48" s="228"/>
      <c r="D48" s="228"/>
      <c r="E48" s="223"/>
      <c r="F48" s="51" t="str">
        <f>IF(SUM(F4:F46)&gt;0,SUM(F4:F46)," ")</f>
        <v xml:space="preserve"> </v>
      </c>
    </row>
    <row r="49" spans="1:6" x14ac:dyDescent="0.25">
      <c r="A49" s="59"/>
      <c r="B49" s="37"/>
      <c r="C49" s="34"/>
      <c r="D49" s="34"/>
      <c r="E49" s="48"/>
      <c r="F49" s="9"/>
    </row>
    <row r="50" spans="1:6" x14ac:dyDescent="0.25">
      <c r="C50" s="116" t="s">
        <v>592</v>
      </c>
    </row>
  </sheetData>
  <mergeCells count="1">
    <mergeCell ref="B48:E48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2"/>
  <sheetViews>
    <sheetView view="pageBreakPreview" topLeftCell="A73" zoomScaleNormal="100" zoomScaleSheetLayoutView="100" zoomScalePageLayoutView="145" workbookViewId="0">
      <selection activeCell="C92" sqref="C92"/>
    </sheetView>
  </sheetViews>
  <sheetFormatPr defaultRowHeight="15" x14ac:dyDescent="0.25"/>
  <cols>
    <col min="1" max="1" width="9.140625" style="91"/>
    <col min="2" max="2" width="33.7109375" style="118" customWidth="1"/>
    <col min="3" max="3" width="8" style="90" customWidth="1"/>
    <col min="4" max="4" width="10.85546875" style="90" customWidth="1"/>
    <col min="5" max="5" width="10.85546875" style="109" customWidth="1"/>
    <col min="6" max="6" width="16.28515625" style="109" customWidth="1"/>
  </cols>
  <sheetData>
    <row r="1" spans="1:6" x14ac:dyDescent="0.25">
      <c r="A1" s="80"/>
      <c r="B1" s="68"/>
      <c r="C1" s="69"/>
      <c r="D1" s="87"/>
      <c r="E1" s="106"/>
      <c r="F1" s="106"/>
    </row>
    <row r="2" spans="1:6" x14ac:dyDescent="0.25">
      <c r="A2" s="83" t="s">
        <v>0</v>
      </c>
      <c r="B2" s="72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84"/>
      <c r="B3" s="76"/>
      <c r="C3" s="77"/>
      <c r="D3" s="66"/>
      <c r="E3" s="107"/>
      <c r="F3" s="107"/>
    </row>
    <row r="4" spans="1:6" x14ac:dyDescent="0.25">
      <c r="A4" s="83" t="s">
        <v>313</v>
      </c>
      <c r="B4" s="72" t="s">
        <v>181</v>
      </c>
      <c r="C4" s="52"/>
      <c r="D4" s="61"/>
      <c r="E4" s="54"/>
      <c r="F4" s="54"/>
    </row>
    <row r="5" spans="1:6" x14ac:dyDescent="0.25">
      <c r="A5" s="83"/>
      <c r="B5" s="72"/>
      <c r="C5" s="52"/>
      <c r="D5" s="61"/>
      <c r="E5" s="54"/>
      <c r="F5" s="54"/>
    </row>
    <row r="6" spans="1:6" x14ac:dyDescent="0.25">
      <c r="A6" s="83" t="s">
        <v>314</v>
      </c>
      <c r="B6" s="72" t="s">
        <v>201</v>
      </c>
      <c r="C6" s="52"/>
      <c r="D6" s="61"/>
      <c r="E6" s="54"/>
      <c r="F6" s="54"/>
    </row>
    <row r="7" spans="1:6" x14ac:dyDescent="0.25">
      <c r="A7" s="83"/>
      <c r="B7" s="72"/>
      <c r="C7" s="52"/>
      <c r="D7" s="61"/>
      <c r="E7" s="54"/>
      <c r="F7" s="54"/>
    </row>
    <row r="8" spans="1:6" x14ac:dyDescent="0.25">
      <c r="A8" s="83"/>
      <c r="B8" s="72" t="s">
        <v>202</v>
      </c>
      <c r="C8" s="52"/>
      <c r="D8" s="61"/>
      <c r="E8" s="54"/>
      <c r="F8" s="54"/>
    </row>
    <row r="9" spans="1:6" x14ac:dyDescent="0.25">
      <c r="A9" s="83"/>
      <c r="B9" s="72"/>
      <c r="C9" s="52"/>
      <c r="D9" s="61"/>
      <c r="E9" s="54"/>
      <c r="F9" s="54"/>
    </row>
    <row r="10" spans="1:6" x14ac:dyDescent="0.25">
      <c r="A10" s="83"/>
      <c r="B10" s="138" t="s">
        <v>203</v>
      </c>
      <c r="C10" s="135" t="s">
        <v>100</v>
      </c>
      <c r="D10" s="73">
        <v>3000</v>
      </c>
      <c r="E10" s="136"/>
      <c r="F10" s="50" t="str">
        <f t="shared" ref="F10" si="0">IF(E10="-","Rate Only",IF(E10="","",ROUND($D10*E10,2)))</f>
        <v/>
      </c>
    </row>
    <row r="11" spans="1:6" x14ac:dyDescent="0.25">
      <c r="A11" s="83"/>
      <c r="B11" s="72"/>
      <c r="C11" s="52"/>
      <c r="D11" s="61"/>
      <c r="E11" s="54"/>
      <c r="F11" s="54"/>
    </row>
    <row r="12" spans="1:6" x14ac:dyDescent="0.25">
      <c r="A12" s="83"/>
      <c r="B12" s="72" t="s">
        <v>204</v>
      </c>
      <c r="C12" s="52" t="s">
        <v>100</v>
      </c>
      <c r="D12" s="61">
        <v>400</v>
      </c>
      <c r="E12" s="55"/>
      <c r="F12" s="50" t="str">
        <f t="shared" ref="F12" si="1">IF(E12="-","Rate Only",IF(E12="","",ROUND($D12*E12,2)))</f>
        <v/>
      </c>
    </row>
    <row r="13" spans="1:6" x14ac:dyDescent="0.25">
      <c r="A13" s="83"/>
      <c r="B13" s="72"/>
      <c r="C13" s="52"/>
      <c r="D13" s="61"/>
      <c r="E13" s="54"/>
      <c r="F13" s="54"/>
    </row>
    <row r="14" spans="1:6" x14ac:dyDescent="0.25">
      <c r="A14" s="83"/>
      <c r="B14" s="72" t="s">
        <v>205</v>
      </c>
      <c r="C14" s="52"/>
      <c r="D14" s="61"/>
      <c r="E14" s="54"/>
      <c r="F14" s="54"/>
    </row>
    <row r="15" spans="1:6" x14ac:dyDescent="0.25">
      <c r="A15" s="83"/>
      <c r="B15" s="72"/>
      <c r="C15" s="52"/>
      <c r="D15" s="61"/>
      <c r="E15" s="54"/>
      <c r="F15" s="54"/>
    </row>
    <row r="16" spans="1:6" x14ac:dyDescent="0.25">
      <c r="A16" s="83"/>
      <c r="B16" s="72" t="s">
        <v>206</v>
      </c>
      <c r="C16" s="52" t="s">
        <v>10</v>
      </c>
      <c r="D16" s="61">
        <v>6</v>
      </c>
      <c r="E16" s="55"/>
      <c r="F16" s="50" t="str">
        <f t="shared" ref="F16" si="2">IF(E16="-","Rate Only",IF(E16="","",ROUND($D16*E16,2)))</f>
        <v/>
      </c>
    </row>
    <row r="17" spans="1:6" x14ac:dyDescent="0.25">
      <c r="A17" s="83"/>
      <c r="B17" s="72"/>
      <c r="C17" s="52"/>
      <c r="D17" s="61"/>
      <c r="E17" s="54"/>
      <c r="F17" s="54"/>
    </row>
    <row r="18" spans="1:6" ht="38.25" x14ac:dyDescent="0.25">
      <c r="A18" s="83"/>
      <c r="B18" s="72" t="s">
        <v>207</v>
      </c>
      <c r="C18" s="52" t="s">
        <v>10</v>
      </c>
      <c r="D18" s="61">
        <v>6</v>
      </c>
      <c r="E18" s="55"/>
      <c r="F18" s="50" t="str">
        <f t="shared" ref="F18" si="3">IF(E18="-","Rate Only",IF(E18="","",ROUND($D18*E18,2)))</f>
        <v/>
      </c>
    </row>
    <row r="19" spans="1:6" x14ac:dyDescent="0.25">
      <c r="A19" s="83"/>
      <c r="B19" s="72"/>
      <c r="C19" s="52"/>
      <c r="D19" s="61"/>
      <c r="E19" s="54"/>
      <c r="F19" s="54"/>
    </row>
    <row r="20" spans="1:6" x14ac:dyDescent="0.25">
      <c r="A20" s="83"/>
      <c r="B20" s="72" t="s">
        <v>208</v>
      </c>
      <c r="C20" s="52" t="s">
        <v>10</v>
      </c>
      <c r="D20" s="61">
        <v>6</v>
      </c>
      <c r="E20" s="55"/>
      <c r="F20" s="50" t="str">
        <f t="shared" ref="F20" si="4">IF(E20="-","Rate Only",IF(E20="","",ROUND($D20*E20,2)))</f>
        <v/>
      </c>
    </row>
    <row r="21" spans="1:6" x14ac:dyDescent="0.25">
      <c r="A21" s="83"/>
      <c r="B21" s="72"/>
      <c r="C21" s="52"/>
      <c r="D21" s="61"/>
      <c r="E21" s="55"/>
      <c r="F21" s="104"/>
    </row>
    <row r="22" spans="1:6" ht="25.5" x14ac:dyDescent="0.25">
      <c r="A22" s="83"/>
      <c r="B22" s="72" t="s">
        <v>567</v>
      </c>
      <c r="C22" s="52" t="s">
        <v>10</v>
      </c>
      <c r="D22" s="61">
        <v>6</v>
      </c>
      <c r="E22" s="55"/>
      <c r="F22" s="104"/>
    </row>
    <row r="23" spans="1:6" x14ac:dyDescent="0.25">
      <c r="A23" s="83"/>
      <c r="B23" s="72"/>
      <c r="C23" s="52"/>
      <c r="D23" s="61"/>
      <c r="E23" s="54"/>
      <c r="F23" s="54"/>
    </row>
    <row r="24" spans="1:6" x14ac:dyDescent="0.25">
      <c r="A24" s="83">
        <v>54.05</v>
      </c>
      <c r="B24" s="72" t="s">
        <v>184</v>
      </c>
      <c r="C24" s="52" t="s">
        <v>10</v>
      </c>
      <c r="D24" s="61">
        <v>100</v>
      </c>
      <c r="E24" s="55"/>
      <c r="F24" s="50" t="str">
        <f t="shared" ref="F24" si="5">IF(E24="-","Rate Only",IF(E24="","",ROUND($D24*E24,2)))</f>
        <v/>
      </c>
    </row>
    <row r="25" spans="1:6" x14ac:dyDescent="0.25">
      <c r="A25" s="83"/>
      <c r="B25" s="72"/>
      <c r="C25" s="52"/>
      <c r="D25" s="61"/>
      <c r="E25" s="54"/>
      <c r="F25" s="54"/>
    </row>
    <row r="26" spans="1:6" x14ac:dyDescent="0.25">
      <c r="A26" s="83">
        <v>54.06</v>
      </c>
      <c r="B26" s="72" t="s">
        <v>185</v>
      </c>
      <c r="C26" s="52" t="s">
        <v>10</v>
      </c>
      <c r="D26" s="61">
        <v>300</v>
      </c>
      <c r="E26" s="55"/>
      <c r="F26" s="50" t="str">
        <f t="shared" ref="F26" si="6">IF(E26="-","Rate Only",IF(E26="","",ROUND($D26*E26,2)))</f>
        <v/>
      </c>
    </row>
    <row r="27" spans="1:6" x14ac:dyDescent="0.25">
      <c r="A27" s="83"/>
      <c r="B27" s="72"/>
      <c r="C27" s="52"/>
      <c r="D27" s="61"/>
      <c r="E27" s="54"/>
      <c r="F27" s="54"/>
    </row>
    <row r="28" spans="1:6" x14ac:dyDescent="0.25">
      <c r="A28" s="83" t="s">
        <v>209</v>
      </c>
      <c r="B28" s="72" t="s">
        <v>186</v>
      </c>
      <c r="C28" s="52" t="s">
        <v>100</v>
      </c>
      <c r="D28" s="61">
        <v>3000</v>
      </c>
      <c r="E28" s="55"/>
      <c r="F28" s="50" t="str">
        <f t="shared" ref="F28" si="7">IF(E28="-","Rate Only",IF(E28="","",ROUND($D28*E28,2)))</f>
        <v/>
      </c>
    </row>
    <row r="29" spans="1:6" x14ac:dyDescent="0.25">
      <c r="A29" s="83"/>
      <c r="B29" s="72"/>
      <c r="C29" s="52"/>
      <c r="D29" s="61"/>
      <c r="E29" s="54"/>
      <c r="F29" s="54"/>
    </row>
    <row r="30" spans="1:6" ht="25.5" x14ac:dyDescent="0.25">
      <c r="A30" s="83">
        <v>54.09</v>
      </c>
      <c r="B30" s="72" t="s">
        <v>187</v>
      </c>
      <c r="C30" s="52"/>
      <c r="D30" s="61"/>
      <c r="E30" s="54"/>
      <c r="F30" s="54"/>
    </row>
    <row r="31" spans="1:6" x14ac:dyDescent="0.25">
      <c r="A31" s="83"/>
      <c r="B31" s="72"/>
      <c r="C31" s="52"/>
      <c r="D31" s="61"/>
      <c r="E31" s="54"/>
      <c r="F31" s="54"/>
    </row>
    <row r="32" spans="1:6" x14ac:dyDescent="0.25">
      <c r="A32" s="83"/>
      <c r="B32" s="72" t="s">
        <v>188</v>
      </c>
      <c r="C32" s="52" t="s">
        <v>100</v>
      </c>
      <c r="D32" s="61">
        <v>3000</v>
      </c>
      <c r="E32" s="55"/>
      <c r="F32" s="50" t="str">
        <f t="shared" ref="F32" si="8">IF(E32="-","Rate Only",IF(E32="","",ROUND($D32*E32,2)))</f>
        <v/>
      </c>
    </row>
    <row r="33" spans="1:6" x14ac:dyDescent="0.25">
      <c r="A33" s="83"/>
      <c r="B33" s="72"/>
      <c r="C33" s="52"/>
      <c r="D33" s="61"/>
      <c r="E33" s="54"/>
      <c r="F33" s="54"/>
    </row>
    <row r="34" spans="1:6" x14ac:dyDescent="0.25">
      <c r="A34" s="83"/>
      <c r="B34" s="72" t="s">
        <v>189</v>
      </c>
      <c r="C34" s="52" t="s">
        <v>100</v>
      </c>
      <c r="D34" s="61">
        <v>1000</v>
      </c>
      <c r="E34" s="55"/>
      <c r="F34" s="50" t="str">
        <f t="shared" ref="F34" si="9">IF(E34="-","Rate Only",IF(E34="","",ROUND($D34*E34,2)))</f>
        <v/>
      </c>
    </row>
    <row r="35" spans="1:6" x14ac:dyDescent="0.25">
      <c r="A35" s="83"/>
      <c r="B35" s="72"/>
      <c r="C35" s="52"/>
      <c r="D35" s="61"/>
      <c r="E35" s="54"/>
      <c r="F35" s="54"/>
    </row>
    <row r="36" spans="1:6" ht="25.5" x14ac:dyDescent="0.25">
      <c r="A36" s="83">
        <v>54.1</v>
      </c>
      <c r="B36" s="72" t="s">
        <v>190</v>
      </c>
      <c r="C36" s="52"/>
      <c r="D36" s="61"/>
      <c r="E36" s="54"/>
      <c r="F36" s="54"/>
    </row>
    <row r="37" spans="1:6" x14ac:dyDescent="0.25">
      <c r="A37" s="83"/>
      <c r="B37" s="72"/>
      <c r="C37" s="52"/>
      <c r="D37" s="61"/>
      <c r="E37" s="54"/>
      <c r="F37" s="54"/>
    </row>
    <row r="38" spans="1:6" x14ac:dyDescent="0.25">
      <c r="A38" s="83"/>
      <c r="B38" s="72" t="s">
        <v>182</v>
      </c>
      <c r="C38" s="52" t="s">
        <v>10</v>
      </c>
      <c r="D38" s="61">
        <v>20</v>
      </c>
      <c r="E38" s="55"/>
      <c r="F38" s="50" t="str">
        <f t="shared" ref="F38" si="10">IF(E38="-","Rate Only",IF(E38="","",ROUND($D38*E38,2)))</f>
        <v/>
      </c>
    </row>
    <row r="39" spans="1:6" x14ac:dyDescent="0.25">
      <c r="A39" s="83"/>
      <c r="B39" s="72"/>
      <c r="C39" s="52"/>
      <c r="D39" s="61"/>
      <c r="E39" s="54"/>
      <c r="F39" s="54"/>
    </row>
    <row r="40" spans="1:6" ht="38.25" x14ac:dyDescent="0.25">
      <c r="A40" s="83"/>
      <c r="B40" s="72" t="s">
        <v>183</v>
      </c>
      <c r="C40" s="52" t="s">
        <v>10</v>
      </c>
      <c r="D40" s="61">
        <v>10</v>
      </c>
      <c r="E40" s="55"/>
      <c r="F40" s="50" t="str">
        <f t="shared" ref="F40" si="11">IF(E40="-","Rate Only",IF(E40="","",ROUND($D40*E40,2)))</f>
        <v/>
      </c>
    </row>
    <row r="41" spans="1:6" x14ac:dyDescent="0.25">
      <c r="A41" s="83"/>
      <c r="B41" s="72"/>
      <c r="C41" s="52"/>
      <c r="D41" s="61"/>
      <c r="E41" s="54"/>
      <c r="F41" s="54"/>
    </row>
    <row r="42" spans="1:6" x14ac:dyDescent="0.25">
      <c r="A42" s="83"/>
      <c r="B42" s="72"/>
      <c r="C42" s="52"/>
      <c r="D42" s="61"/>
      <c r="E42" s="54"/>
      <c r="F42" s="54"/>
    </row>
    <row r="43" spans="1:6" x14ac:dyDescent="0.25">
      <c r="A43" s="80"/>
      <c r="B43" s="68"/>
      <c r="C43" s="82"/>
      <c r="D43" s="82"/>
      <c r="E43" s="106"/>
      <c r="F43" s="106"/>
    </row>
    <row r="44" spans="1:6" ht="15" customHeight="1" x14ac:dyDescent="0.25">
      <c r="A44" s="83"/>
      <c r="B44" s="224" t="s">
        <v>19</v>
      </c>
      <c r="C44" s="225"/>
      <c r="D44" s="225"/>
      <c r="E44" s="226"/>
      <c r="F44" s="51" t="str">
        <f>IF(SUM(F7:F42)&gt;0,SUM(F7:F42)," ")</f>
        <v xml:space="preserve"> </v>
      </c>
    </row>
    <row r="45" spans="1:6" x14ac:dyDescent="0.25">
      <c r="A45" s="84"/>
      <c r="B45" s="76"/>
      <c r="C45" s="86"/>
      <c r="D45" s="86"/>
      <c r="E45" s="107"/>
      <c r="F45" s="107"/>
    </row>
    <row r="46" spans="1:6" x14ac:dyDescent="0.25">
      <c r="A46" s="177"/>
      <c r="B46" s="178"/>
      <c r="C46" s="116" t="s">
        <v>463</v>
      </c>
      <c r="D46" s="116"/>
      <c r="E46" s="179"/>
      <c r="F46" s="179"/>
    </row>
    <row r="47" spans="1:6" x14ac:dyDescent="0.25">
      <c r="A47" s="80"/>
      <c r="B47" s="68"/>
      <c r="C47" s="69"/>
      <c r="D47" s="87"/>
      <c r="E47" s="106"/>
      <c r="F47" s="106"/>
    </row>
    <row r="48" spans="1:6" x14ac:dyDescent="0.25">
      <c r="A48" s="83" t="s">
        <v>0</v>
      </c>
      <c r="B48" s="72" t="s">
        <v>1</v>
      </c>
      <c r="C48" s="52" t="s">
        <v>2</v>
      </c>
      <c r="D48" s="73" t="s">
        <v>3</v>
      </c>
      <c r="E48" s="92" t="s">
        <v>4</v>
      </c>
      <c r="F48" s="93" t="s">
        <v>5</v>
      </c>
    </row>
    <row r="49" spans="1:6" x14ac:dyDescent="0.25">
      <c r="A49" s="84"/>
      <c r="B49" s="76"/>
      <c r="C49" s="77"/>
      <c r="D49" s="66"/>
      <c r="E49" s="107"/>
      <c r="F49" s="107"/>
    </row>
    <row r="50" spans="1:6" x14ac:dyDescent="0.25">
      <c r="A50" s="80"/>
      <c r="B50" s="68"/>
      <c r="C50" s="82"/>
      <c r="D50" s="82"/>
      <c r="E50" s="106"/>
      <c r="F50" s="106"/>
    </row>
    <row r="51" spans="1:6" ht="15" customHeight="1" x14ac:dyDescent="0.25">
      <c r="A51" s="83"/>
      <c r="B51" s="224" t="s">
        <v>20</v>
      </c>
      <c r="C51" s="225"/>
      <c r="D51" s="225"/>
      <c r="E51" s="226"/>
      <c r="F51" s="55" t="str">
        <f>F44</f>
        <v xml:space="preserve"> </v>
      </c>
    </row>
    <row r="52" spans="1:6" x14ac:dyDescent="0.25">
      <c r="A52" s="84"/>
      <c r="B52" s="76"/>
      <c r="C52" s="86"/>
      <c r="D52" s="86"/>
      <c r="E52" s="107"/>
      <c r="F52" s="107"/>
    </row>
    <row r="53" spans="1:6" ht="38.25" x14ac:dyDescent="0.25">
      <c r="A53" s="83">
        <v>54.11</v>
      </c>
      <c r="B53" s="72" t="s">
        <v>191</v>
      </c>
      <c r="C53" s="52"/>
      <c r="D53" s="61"/>
      <c r="E53" s="54"/>
      <c r="F53" s="54"/>
    </row>
    <row r="54" spans="1:6" x14ac:dyDescent="0.25">
      <c r="A54" s="83"/>
      <c r="B54" s="72"/>
      <c r="C54" s="52"/>
      <c r="D54" s="61"/>
      <c r="E54" s="54"/>
      <c r="F54" s="54"/>
    </row>
    <row r="55" spans="1:6" x14ac:dyDescent="0.25">
      <c r="A55" s="83"/>
      <c r="B55" s="72" t="s">
        <v>192</v>
      </c>
      <c r="C55" s="52" t="s">
        <v>100</v>
      </c>
      <c r="D55" s="61">
        <v>1000</v>
      </c>
      <c r="E55" s="55"/>
      <c r="F55" s="50" t="str">
        <f t="shared" ref="F55" si="12">IF(E55="-","Rate Only",IF(E55="","",ROUND($D55*E55,2)))</f>
        <v/>
      </c>
    </row>
    <row r="56" spans="1:6" ht="15.75" customHeight="1" x14ac:dyDescent="0.25">
      <c r="A56" s="83"/>
      <c r="B56" s="72"/>
      <c r="C56" s="52"/>
      <c r="D56" s="61"/>
      <c r="E56" s="54"/>
      <c r="F56" s="54"/>
    </row>
    <row r="57" spans="1:6" x14ac:dyDescent="0.25">
      <c r="A57" s="83"/>
      <c r="B57" s="72" t="s">
        <v>193</v>
      </c>
      <c r="C57" s="52" t="s">
        <v>10</v>
      </c>
      <c r="D57" s="61">
        <v>300</v>
      </c>
      <c r="E57" s="55"/>
      <c r="F57" s="50" t="str">
        <f t="shared" ref="F57" si="13">IF(E57="-","Rate Only",IF(E57="","",ROUND($D57*E57,2)))</f>
        <v/>
      </c>
    </row>
    <row r="58" spans="1:6" ht="15.75" customHeight="1" x14ac:dyDescent="0.25">
      <c r="A58" s="83"/>
      <c r="B58" s="72"/>
      <c r="C58" s="52"/>
      <c r="D58" s="61"/>
      <c r="E58" s="54"/>
      <c r="F58" s="54"/>
    </row>
    <row r="59" spans="1:6" x14ac:dyDescent="0.25">
      <c r="A59" s="83"/>
      <c r="B59" s="72" t="s">
        <v>195</v>
      </c>
      <c r="C59" s="52" t="s">
        <v>10</v>
      </c>
      <c r="D59" s="61">
        <v>50</v>
      </c>
      <c r="E59" s="55"/>
      <c r="F59" s="50" t="str">
        <f t="shared" ref="F59" si="14">IF(E59="-","Rate Only",IF(E59="","",ROUND($D59*E59,2)))</f>
        <v/>
      </c>
    </row>
    <row r="60" spans="1:6" x14ac:dyDescent="0.25">
      <c r="A60" s="83"/>
      <c r="B60" s="72"/>
      <c r="C60" s="52"/>
      <c r="D60" s="61"/>
      <c r="E60" s="54"/>
      <c r="F60" s="54"/>
    </row>
    <row r="61" spans="1:6" x14ac:dyDescent="0.25">
      <c r="A61" s="83"/>
      <c r="B61" s="72" t="s">
        <v>194</v>
      </c>
      <c r="C61" s="52" t="s">
        <v>10</v>
      </c>
      <c r="D61" s="61">
        <v>300</v>
      </c>
      <c r="E61" s="55"/>
      <c r="F61" s="50" t="str">
        <f t="shared" ref="F61" si="15">IF(E61="-","Rate Only",IF(E61="","",ROUND($D61*E61,2)))</f>
        <v/>
      </c>
    </row>
    <row r="62" spans="1:6" x14ac:dyDescent="0.25">
      <c r="A62" s="83"/>
      <c r="B62" s="72"/>
      <c r="C62" s="52"/>
      <c r="D62" s="61"/>
      <c r="E62" s="54"/>
      <c r="F62" s="54"/>
    </row>
    <row r="63" spans="1:6" x14ac:dyDescent="0.25">
      <c r="A63" s="83"/>
      <c r="B63" s="72" t="s">
        <v>199</v>
      </c>
      <c r="C63" s="52" t="s">
        <v>10</v>
      </c>
      <c r="D63" s="61">
        <v>300</v>
      </c>
      <c r="E63" s="55"/>
      <c r="F63" s="50" t="str">
        <f t="shared" ref="F63" si="16">IF(E63="-","Rate Only",IF(E63="","",ROUND($D63*E63,2)))</f>
        <v/>
      </c>
    </row>
    <row r="64" spans="1:6" x14ac:dyDescent="0.25">
      <c r="A64" s="83"/>
      <c r="B64" s="72"/>
      <c r="C64" s="52"/>
      <c r="D64" s="61"/>
      <c r="E64" s="54"/>
      <c r="F64" s="54"/>
    </row>
    <row r="65" spans="1:6" ht="25.5" x14ac:dyDescent="0.25">
      <c r="A65" s="83"/>
      <c r="B65" s="72" t="s">
        <v>196</v>
      </c>
      <c r="C65" s="52" t="s">
        <v>10</v>
      </c>
      <c r="D65" s="61">
        <v>400</v>
      </c>
      <c r="E65" s="55"/>
      <c r="F65" s="50" t="str">
        <f t="shared" ref="F65" si="17">IF(E65="-","Rate Only",IF(E65="","",ROUND($D65*E65,2)))</f>
        <v/>
      </c>
    </row>
    <row r="66" spans="1:6" x14ac:dyDescent="0.25">
      <c r="A66" s="83"/>
      <c r="B66" s="72"/>
      <c r="C66" s="52"/>
      <c r="D66" s="61"/>
      <c r="E66" s="54"/>
      <c r="F66" s="54"/>
    </row>
    <row r="67" spans="1:6" ht="25.5" x14ac:dyDescent="0.25">
      <c r="A67" s="83"/>
      <c r="B67" s="72" t="s">
        <v>197</v>
      </c>
      <c r="C67" s="52" t="s">
        <v>10</v>
      </c>
      <c r="D67" s="61">
        <v>400</v>
      </c>
      <c r="E67" s="55"/>
      <c r="F67" s="50" t="str">
        <f t="shared" ref="F67" si="18">IF(E67="-","Rate Only",IF(E67="","",ROUND($D67*E67,2)))</f>
        <v/>
      </c>
    </row>
    <row r="68" spans="1:6" x14ac:dyDescent="0.25">
      <c r="A68" s="83"/>
      <c r="B68" s="72"/>
      <c r="C68" s="52"/>
      <c r="D68" s="61"/>
      <c r="E68" s="54"/>
      <c r="F68" s="54"/>
    </row>
    <row r="69" spans="1:6" x14ac:dyDescent="0.25">
      <c r="A69" s="83"/>
      <c r="B69" s="72" t="s">
        <v>198</v>
      </c>
      <c r="C69" s="52" t="s">
        <v>10</v>
      </c>
      <c r="D69" s="61">
        <v>20</v>
      </c>
      <c r="E69" s="55"/>
      <c r="F69" s="50" t="str">
        <f t="shared" ref="F69" si="19">IF(E69="-","Rate Only",IF(E69="","",ROUND($D69*E69,2)))</f>
        <v/>
      </c>
    </row>
    <row r="70" spans="1:6" x14ac:dyDescent="0.25">
      <c r="A70" s="83"/>
      <c r="B70" s="72"/>
      <c r="C70" s="52"/>
      <c r="D70" s="61"/>
      <c r="E70" s="54"/>
      <c r="F70" s="54"/>
    </row>
    <row r="71" spans="1:6" ht="38.25" x14ac:dyDescent="0.25">
      <c r="A71" s="83">
        <v>54.12</v>
      </c>
      <c r="B71" s="72" t="s">
        <v>200</v>
      </c>
      <c r="C71" s="52" t="s">
        <v>10</v>
      </c>
      <c r="D71" s="61">
        <v>10</v>
      </c>
      <c r="E71" s="55"/>
      <c r="F71" s="50" t="str">
        <f t="shared" ref="F71" si="20">IF(E71="-","Rate Only",IF(E71="","",ROUND($D71*E71,2)))</f>
        <v/>
      </c>
    </row>
    <row r="72" spans="1:6" x14ac:dyDescent="0.25">
      <c r="A72" s="83"/>
      <c r="B72" s="72"/>
      <c r="C72" s="52"/>
      <c r="D72" s="61"/>
      <c r="E72" s="54"/>
      <c r="F72" s="54"/>
    </row>
    <row r="73" spans="1:6" ht="25.5" x14ac:dyDescent="0.25">
      <c r="A73" s="83" t="s">
        <v>210</v>
      </c>
      <c r="B73" s="72" t="s">
        <v>211</v>
      </c>
      <c r="C73" s="52" t="s">
        <v>10</v>
      </c>
      <c r="D73" s="61">
        <v>3000</v>
      </c>
      <c r="E73" s="55"/>
      <c r="F73" s="50" t="str">
        <f t="shared" ref="F73" si="21">IF(E73="-","Rate Only",IF(E73="","",ROUND($D73*E73,2)))</f>
        <v/>
      </c>
    </row>
    <row r="74" spans="1:6" x14ac:dyDescent="0.25">
      <c r="A74" s="83"/>
      <c r="B74" s="72"/>
      <c r="C74" s="52"/>
      <c r="D74" s="61"/>
      <c r="E74" s="54"/>
      <c r="F74" s="54"/>
    </row>
    <row r="75" spans="1:6" x14ac:dyDescent="0.25">
      <c r="A75" s="137"/>
      <c r="B75" s="138"/>
      <c r="C75" s="135"/>
      <c r="D75" s="73"/>
      <c r="E75" s="136"/>
      <c r="F75" s="50" t="str">
        <f t="shared" ref="F75" si="22">IF(E75="-","Rate Only",IF(E75="","",ROUND($D75*E75,2)))</f>
        <v/>
      </c>
    </row>
    <row r="76" spans="1:6" x14ac:dyDescent="0.25">
      <c r="A76" s="83"/>
      <c r="B76" s="72"/>
      <c r="C76" s="52"/>
      <c r="D76" s="61"/>
      <c r="E76" s="54"/>
      <c r="F76" s="54"/>
    </row>
    <row r="77" spans="1:6" x14ac:dyDescent="0.25">
      <c r="A77" s="83"/>
      <c r="B77" s="72"/>
      <c r="C77" s="52"/>
      <c r="D77" s="61"/>
      <c r="E77" s="54"/>
      <c r="F77" s="54"/>
    </row>
    <row r="78" spans="1:6" x14ac:dyDescent="0.25">
      <c r="A78" s="83"/>
      <c r="B78" s="72"/>
      <c r="C78" s="52"/>
      <c r="D78" s="61"/>
      <c r="E78" s="54"/>
      <c r="F78" s="54"/>
    </row>
    <row r="79" spans="1:6" x14ac:dyDescent="0.25">
      <c r="A79" s="83"/>
      <c r="B79" s="72"/>
      <c r="C79" s="52"/>
      <c r="D79" s="61"/>
      <c r="E79" s="54"/>
      <c r="F79" s="54"/>
    </row>
    <row r="80" spans="1:6" x14ac:dyDescent="0.25">
      <c r="A80" s="83"/>
      <c r="B80" s="72"/>
      <c r="C80" s="52"/>
      <c r="D80" s="61"/>
      <c r="E80" s="54"/>
      <c r="F80" s="54"/>
    </row>
    <row r="81" spans="1:6" x14ac:dyDescent="0.25">
      <c r="A81" s="83"/>
      <c r="B81" s="72"/>
      <c r="C81" s="52"/>
      <c r="D81" s="61"/>
      <c r="E81" s="54"/>
      <c r="F81" s="54"/>
    </row>
    <row r="82" spans="1:6" x14ac:dyDescent="0.25">
      <c r="A82" s="83"/>
      <c r="B82" s="72"/>
      <c r="C82" s="52"/>
      <c r="D82" s="61"/>
      <c r="E82" s="54"/>
      <c r="F82" s="54"/>
    </row>
    <row r="83" spans="1:6" x14ac:dyDescent="0.25">
      <c r="A83" s="83"/>
      <c r="B83" s="72"/>
      <c r="C83" s="52"/>
      <c r="D83" s="61"/>
      <c r="E83" s="54"/>
      <c r="F83" s="54"/>
    </row>
    <row r="84" spans="1:6" x14ac:dyDescent="0.25">
      <c r="A84" s="83"/>
      <c r="B84" s="72"/>
      <c r="C84" s="52"/>
      <c r="D84" s="61"/>
      <c r="E84" s="54"/>
      <c r="F84" s="54"/>
    </row>
    <row r="85" spans="1:6" x14ac:dyDescent="0.25">
      <c r="A85" s="83"/>
      <c r="B85" s="72"/>
      <c r="C85" s="52"/>
      <c r="D85" s="61"/>
      <c r="E85" s="54"/>
      <c r="F85" s="54"/>
    </row>
    <row r="86" spans="1:6" x14ac:dyDescent="0.25">
      <c r="A86" s="83"/>
      <c r="B86" s="72"/>
      <c r="C86" s="52"/>
      <c r="D86" s="61"/>
      <c r="E86" s="54"/>
      <c r="F86" s="54"/>
    </row>
    <row r="87" spans="1:6" x14ac:dyDescent="0.25">
      <c r="A87" s="83"/>
      <c r="B87" s="72"/>
      <c r="C87" s="52"/>
      <c r="D87" s="61"/>
      <c r="E87" s="54"/>
      <c r="F87" s="54"/>
    </row>
    <row r="88" spans="1:6" x14ac:dyDescent="0.25">
      <c r="A88" s="83"/>
      <c r="B88" s="72"/>
      <c r="C88" s="52"/>
      <c r="D88" s="61"/>
      <c r="E88" s="54"/>
      <c r="F88" s="54"/>
    </row>
    <row r="89" spans="1:6" x14ac:dyDescent="0.25">
      <c r="A89" s="80"/>
      <c r="B89" s="68"/>
      <c r="C89" s="82"/>
      <c r="D89" s="82"/>
      <c r="E89" s="106"/>
      <c r="F89" s="106"/>
    </row>
    <row r="90" spans="1:6" x14ac:dyDescent="0.25">
      <c r="A90" s="83"/>
      <c r="B90" s="224" t="s">
        <v>9</v>
      </c>
      <c r="C90" s="225"/>
      <c r="D90" s="225"/>
      <c r="E90" s="226"/>
      <c r="F90" s="51" t="str">
        <f>IF(SUM(F51:F88)&gt;0,SUM(F51:F88)," ")</f>
        <v xml:space="preserve"> </v>
      </c>
    </row>
    <row r="91" spans="1:6" x14ac:dyDescent="0.25">
      <c r="A91" s="84"/>
      <c r="B91" s="76"/>
      <c r="C91" s="86"/>
      <c r="D91" s="86"/>
      <c r="E91" s="107"/>
      <c r="F91" s="107"/>
    </row>
    <row r="92" spans="1:6" x14ac:dyDescent="0.25">
      <c r="C92" s="116" t="s">
        <v>464</v>
      </c>
    </row>
  </sheetData>
  <mergeCells count="3">
    <mergeCell ref="B90:E90"/>
    <mergeCell ref="B51:E51"/>
    <mergeCell ref="B44:E44"/>
  </mergeCells>
  <pageMargins left="0.7" right="0.7" top="0.83333333333333337" bottom="0.75" header="0.3" footer="0.3"/>
  <pageSetup paperSize="9" scale="97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  <rowBreaks count="1" manualBreakCount="1"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5"/>
  <sheetViews>
    <sheetView view="pageBreakPreview" topLeftCell="A73" zoomScaleNormal="100" zoomScaleSheetLayoutView="100" zoomScalePageLayoutView="145" workbookViewId="0">
      <selection activeCell="G88" sqref="G88"/>
    </sheetView>
  </sheetViews>
  <sheetFormatPr defaultRowHeight="15" x14ac:dyDescent="0.25"/>
  <cols>
    <col min="1" max="1" width="9.140625" style="90"/>
    <col min="2" max="2" width="33.7109375" style="32" customWidth="1"/>
    <col min="3" max="3" width="8" style="28" customWidth="1"/>
    <col min="4" max="4" width="10.85546875" style="28" customWidth="1"/>
    <col min="5" max="5" width="10.85546875" style="42" customWidth="1"/>
    <col min="6" max="6" width="13.28515625" style="42" customWidth="1"/>
  </cols>
  <sheetData>
    <row r="1" spans="1:6" x14ac:dyDescent="0.25">
      <c r="A1" s="69"/>
      <c r="B1" s="68"/>
      <c r="C1" s="69"/>
      <c r="D1" s="87"/>
      <c r="E1" s="71"/>
      <c r="F1" s="71"/>
    </row>
    <row r="2" spans="1:6" x14ac:dyDescent="0.25">
      <c r="A2" s="52" t="s">
        <v>0</v>
      </c>
      <c r="B2" s="72" t="s">
        <v>1</v>
      </c>
      <c r="C2" s="52" t="s">
        <v>2</v>
      </c>
      <c r="D2" s="73" t="s">
        <v>3</v>
      </c>
      <c r="E2" s="74" t="s">
        <v>4</v>
      </c>
      <c r="F2" s="75" t="s">
        <v>5</v>
      </c>
    </row>
    <row r="3" spans="1:6" x14ac:dyDescent="0.25">
      <c r="A3" s="77"/>
      <c r="B3" s="76"/>
      <c r="C3" s="77"/>
      <c r="D3" s="66"/>
      <c r="E3" s="79"/>
      <c r="F3" s="79"/>
    </row>
    <row r="4" spans="1:6" x14ac:dyDescent="0.25">
      <c r="A4" s="52" t="s">
        <v>212</v>
      </c>
      <c r="B4" s="72" t="s">
        <v>213</v>
      </c>
      <c r="C4" s="52"/>
      <c r="D4" s="61"/>
      <c r="E4" s="55"/>
      <c r="F4" s="55"/>
    </row>
    <row r="5" spans="1:6" x14ac:dyDescent="0.25">
      <c r="A5" s="52"/>
      <c r="B5" s="72"/>
      <c r="C5" s="52"/>
      <c r="D5" s="61"/>
      <c r="E5" s="55"/>
      <c r="F5" s="55"/>
    </row>
    <row r="6" spans="1:6" ht="76.5" x14ac:dyDescent="0.25">
      <c r="A6" s="52" t="s">
        <v>214</v>
      </c>
      <c r="B6" s="72" t="s">
        <v>315</v>
      </c>
      <c r="C6" s="52"/>
      <c r="D6" s="61"/>
      <c r="E6" s="55"/>
      <c r="F6" s="55"/>
    </row>
    <row r="7" spans="1:6" x14ac:dyDescent="0.25">
      <c r="A7" s="52"/>
      <c r="B7" s="72"/>
      <c r="C7" s="52"/>
      <c r="D7" s="61"/>
      <c r="E7" s="55"/>
      <c r="F7" s="55"/>
    </row>
    <row r="8" spans="1:6" ht="25.5" x14ac:dyDescent="0.25">
      <c r="A8" s="52"/>
      <c r="B8" s="72" t="s">
        <v>215</v>
      </c>
      <c r="C8" s="52"/>
      <c r="D8" s="61"/>
      <c r="E8" s="55"/>
      <c r="F8" s="55"/>
    </row>
    <row r="9" spans="1:6" x14ac:dyDescent="0.25">
      <c r="A9" s="52"/>
      <c r="B9" s="72"/>
      <c r="C9" s="52"/>
      <c r="D9" s="61"/>
      <c r="E9" s="55"/>
      <c r="F9" s="55"/>
    </row>
    <row r="10" spans="1:6" x14ac:dyDescent="0.25">
      <c r="A10" s="52"/>
      <c r="B10" s="72" t="s">
        <v>216</v>
      </c>
      <c r="C10" s="52" t="s">
        <v>15</v>
      </c>
      <c r="D10" s="61">
        <v>20</v>
      </c>
      <c r="E10" s="55"/>
      <c r="F10" s="50" t="str">
        <f t="shared" ref="F10" si="0">IF(E10="-","Rate Only",IF(E10="","",ROUND($D10*E10,2)))</f>
        <v/>
      </c>
    </row>
    <row r="11" spans="1:6" x14ac:dyDescent="0.25">
      <c r="A11" s="52"/>
      <c r="B11" s="72"/>
      <c r="C11" s="52"/>
      <c r="D11" s="61"/>
      <c r="E11" s="55"/>
      <c r="F11" s="55"/>
    </row>
    <row r="12" spans="1:6" ht="38.25" x14ac:dyDescent="0.25">
      <c r="A12" s="52"/>
      <c r="B12" s="72" t="s">
        <v>217</v>
      </c>
      <c r="C12" s="52"/>
      <c r="D12" s="61"/>
      <c r="E12" s="55"/>
      <c r="F12" s="55"/>
    </row>
    <row r="13" spans="1:6" x14ac:dyDescent="0.25">
      <c r="A13" s="52"/>
      <c r="B13" s="72"/>
      <c r="C13" s="52"/>
      <c r="D13" s="61"/>
      <c r="E13" s="55"/>
      <c r="F13" s="55"/>
    </row>
    <row r="14" spans="1:6" x14ac:dyDescent="0.25">
      <c r="A14" s="52"/>
      <c r="B14" s="72" t="s">
        <v>228</v>
      </c>
      <c r="C14" s="52" t="s">
        <v>15</v>
      </c>
      <c r="D14" s="61">
        <v>20</v>
      </c>
      <c r="E14" s="55"/>
      <c r="F14" s="50" t="str">
        <f t="shared" ref="F14" si="1">IF(E14="-","Rate Only",IF(E14="","",ROUND($D14*E14,2)))</f>
        <v/>
      </c>
    </row>
    <row r="15" spans="1:6" x14ac:dyDescent="0.25">
      <c r="A15" s="52"/>
      <c r="B15" s="72"/>
      <c r="C15" s="52"/>
      <c r="D15" s="61"/>
      <c r="E15" s="55"/>
      <c r="F15" s="55"/>
    </row>
    <row r="16" spans="1:6" x14ac:dyDescent="0.25">
      <c r="A16" s="52"/>
      <c r="B16" s="72" t="s">
        <v>229</v>
      </c>
      <c r="C16" s="52" t="s">
        <v>15</v>
      </c>
      <c r="D16" s="61">
        <v>100</v>
      </c>
      <c r="E16" s="55"/>
      <c r="F16" s="50" t="str">
        <f t="shared" ref="F16" si="2">IF(E16="-","Rate Only",IF(E16="","",ROUND($D16*E16,2)))</f>
        <v/>
      </c>
    </row>
    <row r="17" spans="1:6" x14ac:dyDescent="0.25">
      <c r="A17" s="52"/>
      <c r="B17" s="72"/>
      <c r="C17" s="52"/>
      <c r="D17" s="61"/>
      <c r="E17" s="55"/>
      <c r="F17" s="55"/>
    </row>
    <row r="18" spans="1:6" x14ac:dyDescent="0.25">
      <c r="A18" s="52"/>
      <c r="B18" s="72" t="s">
        <v>230</v>
      </c>
      <c r="C18" s="52" t="s">
        <v>15</v>
      </c>
      <c r="D18" s="61">
        <v>100</v>
      </c>
      <c r="E18" s="55"/>
      <c r="F18" s="50" t="str">
        <f t="shared" ref="F18" si="3">IF(E18="-","Rate Only",IF(E18="","",ROUND($D18*E18,2)))</f>
        <v/>
      </c>
    </row>
    <row r="19" spans="1:6" x14ac:dyDescent="0.25">
      <c r="A19" s="52"/>
      <c r="B19" s="72"/>
      <c r="C19" s="52"/>
      <c r="D19" s="61"/>
      <c r="E19" s="55"/>
      <c r="F19" s="55"/>
    </row>
    <row r="20" spans="1:6" x14ac:dyDescent="0.25">
      <c r="A20" s="52">
        <v>56.02</v>
      </c>
      <c r="B20" s="72" t="s">
        <v>218</v>
      </c>
      <c r="C20" s="52"/>
      <c r="D20" s="61"/>
      <c r="E20" s="55"/>
      <c r="F20" s="55"/>
    </row>
    <row r="21" spans="1:6" x14ac:dyDescent="0.25">
      <c r="A21" s="52"/>
      <c r="B21" s="72"/>
      <c r="C21" s="52"/>
      <c r="D21" s="61"/>
      <c r="E21" s="55"/>
      <c r="F21" s="55"/>
    </row>
    <row r="22" spans="1:6" ht="25.5" x14ac:dyDescent="0.25">
      <c r="A22" s="52"/>
      <c r="B22" s="72" t="s">
        <v>316</v>
      </c>
      <c r="C22" s="52"/>
      <c r="D22" s="61"/>
      <c r="E22" s="55"/>
      <c r="F22" s="55"/>
    </row>
    <row r="23" spans="1:6" x14ac:dyDescent="0.25">
      <c r="A23" s="52"/>
      <c r="B23" s="72"/>
      <c r="C23" s="52"/>
      <c r="D23" s="61"/>
      <c r="E23" s="55"/>
      <c r="F23" s="55"/>
    </row>
    <row r="24" spans="1:6" x14ac:dyDescent="0.25">
      <c r="A24" s="52"/>
      <c r="B24" s="72" t="s">
        <v>220</v>
      </c>
      <c r="C24" s="52" t="s">
        <v>15</v>
      </c>
      <c r="D24" s="61">
        <v>400</v>
      </c>
      <c r="E24" s="55"/>
      <c r="F24" s="50" t="str">
        <f t="shared" ref="F24" si="4">IF(E24="-","Rate Only",IF(E24="","",ROUND($D24*E24,2)))</f>
        <v/>
      </c>
    </row>
    <row r="25" spans="1:6" x14ac:dyDescent="0.25">
      <c r="A25" s="52"/>
      <c r="B25" s="72"/>
      <c r="C25" s="52"/>
      <c r="D25" s="61"/>
      <c r="E25" s="55"/>
      <c r="F25" s="55"/>
    </row>
    <row r="26" spans="1:6" ht="38.25" x14ac:dyDescent="0.25">
      <c r="A26" s="52"/>
      <c r="B26" s="72" t="s">
        <v>219</v>
      </c>
      <c r="C26" s="52"/>
      <c r="D26" s="61"/>
      <c r="E26" s="55"/>
      <c r="F26" s="55"/>
    </row>
    <row r="27" spans="1:6" x14ac:dyDescent="0.25">
      <c r="A27" s="52"/>
      <c r="B27" s="72"/>
      <c r="C27" s="52"/>
      <c r="D27" s="61"/>
      <c r="E27" s="55"/>
      <c r="F27" s="55"/>
    </row>
    <row r="28" spans="1:6" x14ac:dyDescent="0.25">
      <c r="A28" s="52"/>
      <c r="B28" s="72" t="s">
        <v>221</v>
      </c>
      <c r="C28" s="52" t="s">
        <v>15</v>
      </c>
      <c r="D28" s="61">
        <v>200</v>
      </c>
      <c r="E28" s="55"/>
      <c r="F28" s="50" t="str">
        <f t="shared" ref="F28" si="5">IF(E28="-","Rate Only",IF(E28="","",ROUND($D28*E28,2)))</f>
        <v/>
      </c>
    </row>
    <row r="29" spans="1:6" x14ac:dyDescent="0.25">
      <c r="A29" s="52"/>
      <c r="B29" s="72"/>
      <c r="C29" s="52"/>
      <c r="D29" s="61"/>
      <c r="E29" s="55"/>
      <c r="F29" s="55"/>
    </row>
    <row r="30" spans="1:6" ht="25.5" x14ac:dyDescent="0.25">
      <c r="A30" s="52">
        <v>56.03</v>
      </c>
      <c r="B30" s="72" t="s">
        <v>222</v>
      </c>
      <c r="C30" s="52"/>
      <c r="D30" s="61"/>
      <c r="E30" s="55"/>
      <c r="F30" s="55"/>
    </row>
    <row r="31" spans="1:6" x14ac:dyDescent="0.25">
      <c r="A31" s="52"/>
      <c r="B31" s="72"/>
      <c r="C31" s="52"/>
      <c r="D31" s="61"/>
      <c r="E31" s="55"/>
      <c r="F31" s="55"/>
    </row>
    <row r="32" spans="1:6" x14ac:dyDescent="0.25">
      <c r="A32" s="52"/>
      <c r="B32" s="72" t="s">
        <v>223</v>
      </c>
      <c r="C32" s="52"/>
      <c r="D32" s="61"/>
      <c r="E32" s="55"/>
      <c r="F32" s="55"/>
    </row>
    <row r="33" spans="1:6" x14ac:dyDescent="0.25">
      <c r="A33" s="52"/>
      <c r="B33" s="72"/>
      <c r="C33" s="52"/>
      <c r="D33" s="61"/>
      <c r="E33" s="55"/>
      <c r="F33" s="55"/>
    </row>
    <row r="34" spans="1:6" x14ac:dyDescent="0.25">
      <c r="A34" s="52"/>
      <c r="B34" s="72" t="s">
        <v>224</v>
      </c>
      <c r="C34" s="52" t="s">
        <v>100</v>
      </c>
      <c r="D34" s="61">
        <v>50</v>
      </c>
      <c r="E34" s="55"/>
      <c r="F34" s="50" t="str">
        <f t="shared" ref="F34" si="6">IF(E34="-","Rate Only",IF(E34="","",ROUND($D34*E34,2)))</f>
        <v/>
      </c>
    </row>
    <row r="35" spans="1:6" x14ac:dyDescent="0.25">
      <c r="A35" s="52"/>
      <c r="B35" s="72"/>
      <c r="C35" s="52"/>
      <c r="D35" s="61"/>
      <c r="E35" s="55"/>
      <c r="F35" s="55"/>
    </row>
    <row r="36" spans="1:6" x14ac:dyDescent="0.25">
      <c r="A36" s="52"/>
      <c r="B36" s="72"/>
      <c r="C36" s="52"/>
      <c r="D36" s="61"/>
      <c r="E36" s="55"/>
      <c r="F36" s="55"/>
    </row>
    <row r="37" spans="1:6" x14ac:dyDescent="0.25">
      <c r="A37" s="80"/>
      <c r="B37" s="68"/>
      <c r="C37" s="81"/>
      <c r="D37" s="82"/>
      <c r="E37" s="71"/>
      <c r="F37" s="71"/>
    </row>
    <row r="38" spans="1:6" ht="15" customHeight="1" x14ac:dyDescent="0.25">
      <c r="A38" s="83"/>
      <c r="B38" s="224" t="s">
        <v>19</v>
      </c>
      <c r="C38" s="225"/>
      <c r="D38" s="225"/>
      <c r="E38" s="226"/>
      <c r="F38" s="51" t="str">
        <f>IF(SUM(F7:F36)&gt;0,SUM(F7:F36)," ")</f>
        <v xml:space="preserve"> </v>
      </c>
    </row>
    <row r="39" spans="1:6" x14ac:dyDescent="0.25">
      <c r="A39" s="84"/>
      <c r="B39" s="76"/>
      <c r="C39" s="85"/>
      <c r="D39" s="86"/>
      <c r="E39" s="79"/>
      <c r="F39" s="79"/>
    </row>
    <row r="40" spans="1:6" x14ac:dyDescent="0.25">
      <c r="A40" s="177"/>
      <c r="B40" s="178"/>
      <c r="C40" s="116" t="s">
        <v>465</v>
      </c>
      <c r="D40" s="116"/>
      <c r="E40" s="155"/>
      <c r="F40" s="155"/>
    </row>
    <row r="41" spans="1:6" x14ac:dyDescent="0.25">
      <c r="A41" s="80"/>
      <c r="B41" s="68"/>
      <c r="C41" s="67"/>
      <c r="D41" s="87"/>
      <c r="E41" s="71"/>
      <c r="F41" s="71"/>
    </row>
    <row r="42" spans="1:6" x14ac:dyDescent="0.25">
      <c r="A42" s="83" t="s">
        <v>0</v>
      </c>
      <c r="B42" s="72" t="s">
        <v>1</v>
      </c>
      <c r="C42" s="52" t="s">
        <v>2</v>
      </c>
      <c r="D42" s="73" t="s">
        <v>3</v>
      </c>
      <c r="E42" s="74" t="s">
        <v>4</v>
      </c>
      <c r="F42" s="75" t="s">
        <v>5</v>
      </c>
    </row>
    <row r="43" spans="1:6" x14ac:dyDescent="0.25">
      <c r="A43" s="84"/>
      <c r="B43" s="76"/>
      <c r="C43" s="65"/>
      <c r="D43" s="66"/>
      <c r="E43" s="79"/>
      <c r="F43" s="79"/>
    </row>
    <row r="44" spans="1:6" x14ac:dyDescent="0.25">
      <c r="A44" s="80"/>
      <c r="B44" s="68"/>
      <c r="C44" s="81"/>
      <c r="D44" s="82"/>
      <c r="E44" s="71"/>
      <c r="F44" s="71"/>
    </row>
    <row r="45" spans="1:6" ht="15" customHeight="1" x14ac:dyDescent="0.25">
      <c r="A45" s="83"/>
      <c r="B45" s="224" t="s">
        <v>20</v>
      </c>
      <c r="C45" s="225"/>
      <c r="D45" s="225"/>
      <c r="E45" s="226"/>
      <c r="F45" s="55" t="str">
        <f>F38</f>
        <v xml:space="preserve"> </v>
      </c>
    </row>
    <row r="46" spans="1:6" x14ac:dyDescent="0.25">
      <c r="A46" s="84"/>
      <c r="B46" s="76"/>
      <c r="C46" s="85"/>
      <c r="D46" s="86"/>
      <c r="E46" s="79"/>
      <c r="F46" s="79"/>
    </row>
    <row r="47" spans="1:6" x14ac:dyDescent="0.25">
      <c r="A47" s="212"/>
      <c r="B47" s="88" t="s">
        <v>546</v>
      </c>
      <c r="C47" s="70"/>
      <c r="D47" s="87"/>
      <c r="E47" s="213"/>
      <c r="F47" s="213"/>
    </row>
    <row r="48" spans="1:6" x14ac:dyDescent="0.25">
      <c r="A48" s="83"/>
      <c r="B48" s="89"/>
      <c r="C48" s="41"/>
      <c r="D48" s="61"/>
      <c r="E48" s="55"/>
      <c r="F48" s="108"/>
    </row>
    <row r="49" spans="1:6" x14ac:dyDescent="0.25">
      <c r="A49" s="52"/>
      <c r="B49" s="89" t="s">
        <v>272</v>
      </c>
      <c r="C49" s="52" t="s">
        <v>100</v>
      </c>
      <c r="D49" s="61">
        <v>40</v>
      </c>
      <c r="E49" s="55"/>
      <c r="F49" s="50" t="str">
        <f t="shared" ref="F49" si="7">IF(E49="-","Rate Only",IF(E49="","",ROUND($D49*E49,2)))</f>
        <v/>
      </c>
    </row>
    <row r="50" spans="1:6" x14ac:dyDescent="0.25">
      <c r="A50" s="206"/>
      <c r="B50" s="89"/>
      <c r="C50" s="52"/>
      <c r="D50" s="61"/>
      <c r="E50" s="55"/>
      <c r="F50" s="55"/>
    </row>
    <row r="51" spans="1:6" x14ac:dyDescent="0.25">
      <c r="A51" s="206"/>
      <c r="B51" s="89" t="s">
        <v>273</v>
      </c>
      <c r="C51" s="52" t="s">
        <v>100</v>
      </c>
      <c r="D51" s="61">
        <v>60</v>
      </c>
      <c r="E51" s="55"/>
      <c r="F51" s="50" t="str">
        <f t="shared" ref="F51" si="8">IF(E51="-","Rate Only",IF(E51="","",ROUND($D51*E51,2)))</f>
        <v/>
      </c>
    </row>
    <row r="52" spans="1:6" x14ac:dyDescent="0.25">
      <c r="A52" s="206"/>
      <c r="B52" s="89"/>
      <c r="C52" s="52"/>
      <c r="D52" s="61"/>
      <c r="E52" s="55"/>
      <c r="F52" s="55"/>
    </row>
    <row r="53" spans="1:6" x14ac:dyDescent="0.25">
      <c r="A53" s="206"/>
      <c r="B53" s="89" t="s">
        <v>274</v>
      </c>
      <c r="C53" s="52" t="s">
        <v>100</v>
      </c>
      <c r="D53" s="61">
        <v>80</v>
      </c>
      <c r="E53" s="55"/>
      <c r="F53" s="50" t="str">
        <f t="shared" ref="F53" si="9">IF(E53="-","Rate Only",IF(E53="","",ROUND($D53*E53,2)))</f>
        <v/>
      </c>
    </row>
    <row r="54" spans="1:6" x14ac:dyDescent="0.25">
      <c r="A54" s="206"/>
      <c r="B54" s="89"/>
      <c r="C54" s="52"/>
      <c r="D54" s="61"/>
      <c r="E54" s="55"/>
      <c r="F54" s="55"/>
    </row>
    <row r="55" spans="1:6" x14ac:dyDescent="0.25">
      <c r="A55" s="206">
        <v>56.04</v>
      </c>
      <c r="B55" s="89" t="s">
        <v>317</v>
      </c>
      <c r="C55" s="52" t="s">
        <v>10</v>
      </c>
      <c r="D55" s="61">
        <v>100</v>
      </c>
      <c r="E55" s="55"/>
      <c r="F55" s="50" t="str">
        <f t="shared" ref="F55" si="10">IF(E55="-","Rate Only",IF(E55="","",ROUND($D55*E55,2)))</f>
        <v/>
      </c>
    </row>
    <row r="56" spans="1:6" x14ac:dyDescent="0.25">
      <c r="A56" s="206"/>
      <c r="B56" s="89"/>
      <c r="C56" s="52"/>
      <c r="D56" s="61"/>
      <c r="E56" s="55"/>
      <c r="F56" s="55"/>
    </row>
    <row r="57" spans="1:6" ht="24.75" customHeight="1" x14ac:dyDescent="0.25">
      <c r="A57" s="206">
        <v>56.05</v>
      </c>
      <c r="B57" s="89" t="s">
        <v>318</v>
      </c>
      <c r="C57" s="52" t="s">
        <v>16</v>
      </c>
      <c r="D57" s="61">
        <v>100</v>
      </c>
      <c r="E57" s="55"/>
      <c r="F57" s="50" t="str">
        <f t="shared" ref="F57" si="11">IF(E57="-","Rate Only",IF(E57="","",ROUND($D57*E57,2)))</f>
        <v/>
      </c>
    </row>
    <row r="58" spans="1:6" x14ac:dyDescent="0.25">
      <c r="A58" s="206"/>
      <c r="B58" s="89"/>
      <c r="C58" s="52"/>
      <c r="D58" s="61"/>
      <c r="E58" s="55"/>
      <c r="F58" s="55"/>
    </row>
    <row r="59" spans="1:6" ht="25.5" x14ac:dyDescent="0.25">
      <c r="A59" s="206">
        <v>56.06</v>
      </c>
      <c r="B59" s="89" t="s">
        <v>225</v>
      </c>
      <c r="C59" s="52" t="s">
        <v>16</v>
      </c>
      <c r="D59" s="61">
        <v>100</v>
      </c>
      <c r="E59" s="55"/>
      <c r="F59" s="50" t="str">
        <f t="shared" ref="F59" si="12">IF(E59="-","Rate Only",IF(E59="","",ROUND($D59*E59,2)))</f>
        <v/>
      </c>
    </row>
    <row r="60" spans="1:6" x14ac:dyDescent="0.25">
      <c r="A60" s="206"/>
      <c r="B60" s="89"/>
      <c r="C60" s="52"/>
      <c r="D60" s="61"/>
      <c r="E60" s="55"/>
      <c r="F60" s="55"/>
    </row>
    <row r="61" spans="1:6" ht="15" customHeight="1" x14ac:dyDescent="0.25">
      <c r="A61" s="206">
        <v>56.07</v>
      </c>
      <c r="B61" s="89" t="s">
        <v>226</v>
      </c>
      <c r="C61" s="52" t="s">
        <v>16</v>
      </c>
      <c r="D61" s="61">
        <v>10</v>
      </c>
      <c r="E61" s="55"/>
      <c r="F61" s="50" t="str">
        <f t="shared" ref="F61" si="13">IF(E61="-","Rate Only",IF(E61="","",ROUND($D61*E61,2)))</f>
        <v/>
      </c>
    </row>
    <row r="62" spans="1:6" x14ac:dyDescent="0.25">
      <c r="A62" s="206"/>
      <c r="B62" s="89"/>
      <c r="C62" s="52"/>
      <c r="D62" s="61"/>
      <c r="E62" s="55"/>
      <c r="F62" s="55"/>
    </row>
    <row r="63" spans="1:6" ht="25.5" x14ac:dyDescent="0.25">
      <c r="A63" s="206">
        <v>56.09</v>
      </c>
      <c r="B63" s="89" t="s">
        <v>227</v>
      </c>
      <c r="C63" s="52"/>
      <c r="D63" s="61"/>
      <c r="E63" s="55"/>
      <c r="F63" s="55"/>
    </row>
    <row r="64" spans="1:6" x14ac:dyDescent="0.25">
      <c r="A64" s="206"/>
      <c r="B64" s="89"/>
      <c r="C64" s="52"/>
      <c r="D64" s="61"/>
      <c r="E64" s="55"/>
      <c r="F64" s="55"/>
    </row>
    <row r="65" spans="1:6" x14ac:dyDescent="0.25">
      <c r="A65" s="206"/>
      <c r="B65" s="89" t="s">
        <v>228</v>
      </c>
      <c r="C65" s="52" t="s">
        <v>10</v>
      </c>
      <c r="D65" s="61">
        <v>5</v>
      </c>
      <c r="E65" s="55"/>
      <c r="F65" s="50" t="str">
        <f t="shared" ref="F65" si="14">IF(E65="-","Rate Only",IF(E65="","",ROUND($D65*E65,2)))</f>
        <v/>
      </c>
    </row>
    <row r="66" spans="1:6" x14ac:dyDescent="0.25">
      <c r="A66" s="206"/>
      <c r="B66" s="89"/>
      <c r="C66" s="52"/>
      <c r="D66" s="61"/>
      <c r="E66" s="55"/>
      <c r="F66" s="55"/>
    </row>
    <row r="67" spans="1:6" x14ac:dyDescent="0.25">
      <c r="A67" s="206"/>
      <c r="B67" s="89" t="s">
        <v>229</v>
      </c>
      <c r="C67" s="52" t="s">
        <v>10</v>
      </c>
      <c r="D67" s="61">
        <v>10</v>
      </c>
      <c r="E67" s="55"/>
      <c r="F67" s="50" t="str">
        <f t="shared" ref="F67" si="15">IF(E67="-","Rate Only",IF(E67="","",ROUND($D67*E67,2)))</f>
        <v/>
      </c>
    </row>
    <row r="68" spans="1:6" x14ac:dyDescent="0.25">
      <c r="A68" s="206"/>
      <c r="B68" s="89"/>
      <c r="C68" s="52"/>
      <c r="D68" s="61"/>
      <c r="E68" s="55"/>
      <c r="F68" s="55"/>
    </row>
    <row r="69" spans="1:6" x14ac:dyDescent="0.25">
      <c r="A69" s="206"/>
      <c r="B69" s="89" t="s">
        <v>230</v>
      </c>
      <c r="C69" s="52" t="s">
        <v>10</v>
      </c>
      <c r="D69" s="61">
        <v>10</v>
      </c>
      <c r="E69" s="55"/>
      <c r="F69" s="50" t="str">
        <f t="shared" ref="F69" si="16">IF(E69="-","Rate Only",IF(E69="","",ROUND($D69*E69,2)))</f>
        <v/>
      </c>
    </row>
    <row r="70" spans="1:6" x14ac:dyDescent="0.25">
      <c r="A70" s="206"/>
      <c r="B70" s="89"/>
      <c r="C70" s="52"/>
      <c r="D70" s="61"/>
      <c r="E70" s="55"/>
      <c r="F70" s="55"/>
    </row>
    <row r="71" spans="1:6" ht="25.5" x14ac:dyDescent="0.25">
      <c r="A71" s="206" t="s">
        <v>231</v>
      </c>
      <c r="B71" s="89" t="s">
        <v>294</v>
      </c>
      <c r="C71" s="52"/>
      <c r="D71" s="61"/>
      <c r="E71" s="55"/>
      <c r="F71" s="50"/>
    </row>
    <row r="72" spans="1:6" x14ac:dyDescent="0.25">
      <c r="A72" s="206"/>
      <c r="B72" s="44"/>
      <c r="C72" s="13"/>
      <c r="D72" s="39"/>
      <c r="E72" s="46"/>
      <c r="F72" s="46"/>
    </row>
    <row r="73" spans="1:6" x14ac:dyDescent="0.25">
      <c r="A73" s="206"/>
      <c r="B73" s="44" t="s">
        <v>344</v>
      </c>
      <c r="C73" s="52" t="s">
        <v>10</v>
      </c>
      <c r="D73" s="61">
        <v>50</v>
      </c>
      <c r="E73" s="55"/>
      <c r="F73" s="50" t="str">
        <f t="shared" ref="F73" si="17">IF(E73="-","Rate Only",IF(E73="","",ROUND($D73*E73,2)))</f>
        <v/>
      </c>
    </row>
    <row r="74" spans="1:6" x14ac:dyDescent="0.25">
      <c r="A74" s="206"/>
      <c r="B74" s="44"/>
      <c r="C74" s="13"/>
      <c r="D74" s="39"/>
      <c r="E74" s="46"/>
      <c r="F74" s="46"/>
    </row>
    <row r="75" spans="1:6" x14ac:dyDescent="0.25">
      <c r="A75" s="206"/>
      <c r="B75" s="44" t="s">
        <v>345</v>
      </c>
      <c r="C75" s="52" t="s">
        <v>10</v>
      </c>
      <c r="D75" s="61">
        <v>50</v>
      </c>
      <c r="E75" s="55"/>
      <c r="F75" s="50" t="str">
        <f t="shared" ref="F75" si="18">IF(E75="-","Rate Only",IF(E75="","",ROUND($D75*E75,2)))</f>
        <v/>
      </c>
    </row>
    <row r="76" spans="1:6" x14ac:dyDescent="0.25">
      <c r="A76" s="206"/>
      <c r="B76" s="44"/>
      <c r="C76" s="52"/>
      <c r="D76" s="61"/>
      <c r="E76" s="55"/>
      <c r="F76" s="104"/>
    </row>
    <row r="77" spans="1:6" ht="39" x14ac:dyDescent="0.25">
      <c r="A77" s="206" t="s">
        <v>547</v>
      </c>
      <c r="B77" s="44" t="s">
        <v>616</v>
      </c>
      <c r="C77" s="52"/>
      <c r="D77" s="61"/>
      <c r="E77" s="55"/>
      <c r="F77" s="104"/>
    </row>
    <row r="78" spans="1:6" x14ac:dyDescent="0.25">
      <c r="A78" s="52"/>
      <c r="B78" s="44" t="s">
        <v>568</v>
      </c>
      <c r="C78" s="52" t="s">
        <v>10</v>
      </c>
      <c r="D78" s="61">
        <v>6</v>
      </c>
      <c r="E78" s="55"/>
      <c r="F78" s="50" t="str">
        <f t="shared" ref="F78" si="19">IF(E78="-","Rate Only",IF(E78="","",ROUND($D78*E78,2)))</f>
        <v/>
      </c>
    </row>
    <row r="79" spans="1:6" x14ac:dyDescent="0.25">
      <c r="A79" s="52"/>
      <c r="B79" s="44"/>
      <c r="C79" s="52"/>
      <c r="D79" s="61"/>
      <c r="E79" s="55"/>
      <c r="F79" s="104"/>
    </row>
    <row r="80" spans="1:6" x14ac:dyDescent="0.25">
      <c r="A80" s="52"/>
      <c r="B80" s="44"/>
      <c r="C80" s="52"/>
      <c r="D80" s="61"/>
      <c r="E80" s="55"/>
      <c r="F80" s="104"/>
    </row>
    <row r="81" spans="1:6" x14ac:dyDescent="0.25">
      <c r="A81" s="77"/>
      <c r="B81" s="45"/>
      <c r="C81" s="27"/>
      <c r="D81" s="40"/>
      <c r="E81" s="64"/>
      <c r="F81" s="64"/>
    </row>
    <row r="82" spans="1:6" x14ac:dyDescent="0.25">
      <c r="A82" s="80"/>
      <c r="B82" s="35"/>
      <c r="C82" s="2"/>
      <c r="D82" s="33"/>
      <c r="E82" s="62"/>
      <c r="F82" s="62"/>
    </row>
    <row r="83" spans="1:6" x14ac:dyDescent="0.25">
      <c r="A83" s="83"/>
      <c r="B83" s="221" t="s">
        <v>9</v>
      </c>
      <c r="C83" s="228"/>
      <c r="D83" s="228"/>
      <c r="E83" s="223"/>
      <c r="F83" s="51" t="str">
        <f>IF(SUM(F45:F81)&gt;0,SUM(F45:F81)," ")</f>
        <v xml:space="preserve"> </v>
      </c>
    </row>
    <row r="84" spans="1:6" x14ac:dyDescent="0.25">
      <c r="A84" s="84"/>
      <c r="B84" s="37"/>
      <c r="C84" s="8"/>
      <c r="D84" s="34"/>
      <c r="E84" s="64"/>
      <c r="F84" s="64"/>
    </row>
    <row r="85" spans="1:6" x14ac:dyDescent="0.25">
      <c r="C85" s="116" t="s">
        <v>466</v>
      </c>
    </row>
  </sheetData>
  <mergeCells count="3">
    <mergeCell ref="B45:E45"/>
    <mergeCell ref="B38:E38"/>
    <mergeCell ref="B83:E83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view="pageBreakPreview" topLeftCell="A11" zoomScale="98" zoomScaleNormal="100" zoomScaleSheetLayoutView="98" zoomScalePageLayoutView="108" workbookViewId="0">
      <selection activeCell="F48" sqref="F48"/>
    </sheetView>
  </sheetViews>
  <sheetFormatPr defaultRowHeight="15" x14ac:dyDescent="0.25"/>
  <cols>
    <col min="1" max="1" width="6.7109375" style="145" customWidth="1"/>
    <col min="2" max="2" width="32.85546875" style="32" customWidth="1"/>
    <col min="3" max="3" width="8.140625" style="10" customWidth="1"/>
    <col min="4" max="4" width="9.85546875" style="10" customWidth="1"/>
    <col min="5" max="5" width="13.85546875" style="176" bestFit="1" customWidth="1"/>
    <col min="6" max="6" width="15" style="10" customWidth="1"/>
    <col min="7" max="7" width="2.85546875" customWidth="1"/>
  </cols>
  <sheetData>
    <row r="1" spans="1:6" ht="15" customHeight="1" x14ac:dyDescent="0.25">
      <c r="A1" s="139"/>
      <c r="B1" s="29"/>
      <c r="C1" s="1"/>
      <c r="D1" s="14"/>
      <c r="E1" s="173"/>
      <c r="F1" s="3"/>
    </row>
    <row r="2" spans="1:6" x14ac:dyDescent="0.25">
      <c r="A2" s="83" t="s">
        <v>0</v>
      </c>
      <c r="B2" s="30" t="s">
        <v>1</v>
      </c>
      <c r="C2" s="13" t="s">
        <v>2</v>
      </c>
      <c r="D2" s="39" t="s">
        <v>3</v>
      </c>
      <c r="E2" s="189" t="s">
        <v>4</v>
      </c>
      <c r="F2" s="11" t="s">
        <v>5</v>
      </c>
    </row>
    <row r="3" spans="1:6" x14ac:dyDescent="0.25">
      <c r="A3" s="140"/>
      <c r="B3" s="31"/>
      <c r="C3" s="7"/>
      <c r="D3" s="16"/>
      <c r="E3" s="174"/>
      <c r="F3" s="9"/>
    </row>
    <row r="4" spans="1:6" ht="26.25" x14ac:dyDescent="0.25">
      <c r="A4" s="141" t="s">
        <v>404</v>
      </c>
      <c r="B4" s="30" t="s">
        <v>21</v>
      </c>
      <c r="C4" s="4"/>
      <c r="D4" s="17"/>
      <c r="E4" s="175"/>
      <c r="F4" s="6"/>
    </row>
    <row r="5" spans="1:6" x14ac:dyDescent="0.25">
      <c r="A5" s="142"/>
      <c r="B5" s="30"/>
      <c r="C5" s="4"/>
      <c r="D5" s="17"/>
      <c r="E5" s="175"/>
      <c r="F5" s="6"/>
    </row>
    <row r="6" spans="1:6" x14ac:dyDescent="0.25">
      <c r="A6" s="142" t="s">
        <v>22</v>
      </c>
      <c r="B6" s="30" t="s">
        <v>23</v>
      </c>
      <c r="C6" s="4"/>
      <c r="D6" s="17"/>
      <c r="E6" s="175"/>
      <c r="F6" s="6"/>
    </row>
    <row r="7" spans="1:6" x14ac:dyDescent="0.25">
      <c r="A7" s="142"/>
      <c r="B7" s="30"/>
      <c r="C7" s="4"/>
      <c r="D7" s="17"/>
      <c r="E7" s="175"/>
      <c r="F7" s="6"/>
    </row>
    <row r="8" spans="1:6" x14ac:dyDescent="0.25">
      <c r="A8" s="142"/>
      <c r="B8" s="30" t="s">
        <v>24</v>
      </c>
      <c r="C8" s="13" t="s">
        <v>28</v>
      </c>
      <c r="D8" s="17">
        <v>1</v>
      </c>
      <c r="E8" s="170"/>
      <c r="F8" s="184" t="str">
        <f>IF(E8="-","Rate Only",IF(E8="","",ROUND($D8*E8,2)))</f>
        <v/>
      </c>
    </row>
    <row r="9" spans="1:6" x14ac:dyDescent="0.25">
      <c r="A9" s="142"/>
      <c r="B9" s="30"/>
      <c r="C9" s="4"/>
      <c r="D9" s="17"/>
      <c r="E9" s="175"/>
      <c r="F9" s="6"/>
    </row>
    <row r="10" spans="1:6" x14ac:dyDescent="0.25">
      <c r="A10" s="142"/>
      <c r="B10" s="30" t="s">
        <v>25</v>
      </c>
      <c r="C10" s="13" t="s">
        <v>28</v>
      </c>
      <c r="D10" s="17">
        <v>1</v>
      </c>
      <c r="E10" s="170"/>
      <c r="F10" s="184" t="str">
        <f t="shared" ref="F10" si="0">IF(E10="-","Rate Only",IF(E10="","",ROUND($D10*E10,2)))</f>
        <v/>
      </c>
    </row>
    <row r="11" spans="1:6" x14ac:dyDescent="0.25">
      <c r="A11" s="142"/>
      <c r="B11" s="30"/>
      <c r="C11" s="4"/>
      <c r="D11" s="17"/>
      <c r="E11" s="175"/>
      <c r="F11" s="6"/>
    </row>
    <row r="12" spans="1:6" x14ac:dyDescent="0.25">
      <c r="A12" s="142"/>
      <c r="B12" s="30" t="s">
        <v>27</v>
      </c>
      <c r="C12" s="13"/>
      <c r="D12" s="17"/>
      <c r="E12" s="170"/>
      <c r="F12" s="184" t="str">
        <f t="shared" ref="F12" si="1">IF(E12="-","Rate Only",IF(E12="","",ROUND($D12*E12,2)))</f>
        <v/>
      </c>
    </row>
    <row r="13" spans="1:6" x14ac:dyDescent="0.25">
      <c r="A13" s="142"/>
      <c r="B13" s="30"/>
      <c r="C13" s="13"/>
      <c r="D13" s="17"/>
      <c r="E13" s="170"/>
      <c r="F13" s="185"/>
    </row>
    <row r="14" spans="1:6" x14ac:dyDescent="0.25">
      <c r="A14" s="142"/>
      <c r="B14" s="30" t="s">
        <v>473</v>
      </c>
      <c r="C14" s="13" t="s">
        <v>29</v>
      </c>
      <c r="D14" s="17">
        <v>2</v>
      </c>
      <c r="E14" s="170"/>
      <c r="F14" s="184" t="str">
        <f t="shared" ref="F14:F22" si="2">IF(E14="-","Rate Only",IF(E14="","",ROUND($D14*E14,2)))</f>
        <v/>
      </c>
    </row>
    <row r="15" spans="1:6" x14ac:dyDescent="0.25">
      <c r="A15" s="142"/>
      <c r="B15" s="30"/>
      <c r="C15" s="13"/>
      <c r="D15" s="17"/>
      <c r="E15" s="170"/>
      <c r="F15" s="185"/>
    </row>
    <row r="16" spans="1:6" x14ac:dyDescent="0.25">
      <c r="A16" s="142"/>
      <c r="B16" s="30" t="s">
        <v>474</v>
      </c>
      <c r="C16" s="13" t="s">
        <v>29</v>
      </c>
      <c r="D16" s="190">
        <f>14</f>
        <v>14</v>
      </c>
      <c r="E16" s="170"/>
      <c r="F16" s="184" t="str">
        <f t="shared" si="2"/>
        <v/>
      </c>
    </row>
    <row r="17" spans="1:6" x14ac:dyDescent="0.25">
      <c r="A17" s="142"/>
      <c r="B17" s="30"/>
      <c r="C17" s="4"/>
      <c r="D17" s="190"/>
      <c r="E17" s="175"/>
      <c r="F17" s="6"/>
    </row>
    <row r="18" spans="1:6" x14ac:dyDescent="0.25">
      <c r="A18" s="142"/>
      <c r="B18" s="30" t="s">
        <v>26</v>
      </c>
      <c r="C18" s="13" t="s">
        <v>29</v>
      </c>
      <c r="D18" s="190">
        <f>14</f>
        <v>14</v>
      </c>
      <c r="E18" s="170"/>
      <c r="F18" s="184" t="str">
        <f t="shared" si="2"/>
        <v/>
      </c>
    </row>
    <row r="19" spans="1:6" x14ac:dyDescent="0.25">
      <c r="A19" s="142"/>
      <c r="B19" s="30"/>
      <c r="C19" s="13"/>
      <c r="D19" s="190"/>
      <c r="E19" s="170"/>
      <c r="F19" s="185"/>
    </row>
    <row r="20" spans="1:6" x14ac:dyDescent="0.25">
      <c r="A20" s="142"/>
      <c r="B20" s="30" t="s">
        <v>430</v>
      </c>
      <c r="C20" s="13" t="s">
        <v>429</v>
      </c>
      <c r="D20" s="190">
        <f>14</f>
        <v>14</v>
      </c>
      <c r="E20" s="170"/>
      <c r="F20" s="184" t="str">
        <f t="shared" si="2"/>
        <v/>
      </c>
    </row>
    <row r="21" spans="1:6" x14ac:dyDescent="0.25">
      <c r="A21" s="142"/>
      <c r="B21" s="30"/>
      <c r="C21" s="13"/>
      <c r="D21" s="190"/>
      <c r="E21" s="175"/>
      <c r="F21" s="6"/>
    </row>
    <row r="22" spans="1:6" x14ac:dyDescent="0.25">
      <c r="A22" s="142"/>
      <c r="B22" s="30" t="s">
        <v>268</v>
      </c>
      <c r="C22" s="13" t="s">
        <v>29</v>
      </c>
      <c r="D22" s="190">
        <f>14</f>
        <v>14</v>
      </c>
      <c r="E22" s="170"/>
      <c r="F22" s="184" t="str">
        <f t="shared" si="2"/>
        <v/>
      </c>
    </row>
    <row r="23" spans="1:6" x14ac:dyDescent="0.25">
      <c r="A23" s="142"/>
      <c r="B23" s="30"/>
      <c r="C23" s="4"/>
      <c r="D23" s="17"/>
      <c r="E23" s="175"/>
      <c r="F23" s="6"/>
    </row>
    <row r="24" spans="1:6" x14ac:dyDescent="0.25">
      <c r="A24" s="142"/>
      <c r="B24" s="30"/>
      <c r="C24" s="13"/>
      <c r="D24" s="17"/>
      <c r="E24" s="170"/>
      <c r="F24" s="184"/>
    </row>
    <row r="25" spans="1:6" x14ac:dyDescent="0.25">
      <c r="A25" s="142"/>
      <c r="B25" s="30"/>
      <c r="C25" s="4"/>
      <c r="D25" s="17"/>
      <c r="E25" s="175"/>
      <c r="F25" s="6"/>
    </row>
    <row r="26" spans="1:6" x14ac:dyDescent="0.25">
      <c r="A26" s="142"/>
      <c r="B26" s="30"/>
      <c r="C26" s="13"/>
      <c r="D26" s="17"/>
      <c r="E26" s="170"/>
      <c r="F26" s="184"/>
    </row>
    <row r="27" spans="1:6" x14ac:dyDescent="0.25">
      <c r="A27" s="142"/>
      <c r="B27" s="30"/>
      <c r="C27" s="4"/>
      <c r="D27" s="17"/>
      <c r="E27" s="175"/>
      <c r="F27" s="6"/>
    </row>
    <row r="28" spans="1:6" x14ac:dyDescent="0.25">
      <c r="A28" s="142"/>
      <c r="B28" s="30"/>
      <c r="C28" s="13"/>
      <c r="D28" s="17"/>
      <c r="E28" s="170"/>
      <c r="F28" s="184"/>
    </row>
    <row r="29" spans="1:6" x14ac:dyDescent="0.25">
      <c r="A29" s="142"/>
      <c r="B29" s="30"/>
      <c r="C29" s="4"/>
      <c r="D29" s="17"/>
      <c r="E29" s="175"/>
      <c r="F29" s="6"/>
    </row>
    <row r="30" spans="1:6" x14ac:dyDescent="0.25">
      <c r="A30" s="142"/>
      <c r="B30" s="30"/>
      <c r="C30" s="4"/>
      <c r="D30" s="17"/>
      <c r="E30" s="175"/>
      <c r="F30" s="6"/>
    </row>
    <row r="31" spans="1:6" x14ac:dyDescent="0.25">
      <c r="A31" s="142"/>
      <c r="B31" s="30"/>
      <c r="C31" s="4"/>
      <c r="D31" s="17"/>
      <c r="E31" s="175"/>
      <c r="F31" s="6"/>
    </row>
    <row r="32" spans="1:6" x14ac:dyDescent="0.25">
      <c r="A32" s="142"/>
      <c r="B32" s="30"/>
      <c r="C32" s="4"/>
      <c r="D32" s="17"/>
      <c r="E32" s="175"/>
      <c r="F32" s="6"/>
    </row>
    <row r="33" spans="1:6" x14ac:dyDescent="0.25">
      <c r="A33" s="142"/>
      <c r="B33" s="30"/>
      <c r="C33" s="4"/>
      <c r="D33" s="17"/>
      <c r="E33" s="175"/>
      <c r="F33" s="6"/>
    </row>
    <row r="34" spans="1:6" x14ac:dyDescent="0.25">
      <c r="A34" s="142"/>
      <c r="B34" s="30"/>
      <c r="C34" s="4"/>
      <c r="D34" s="17"/>
      <c r="E34" s="175"/>
      <c r="F34" s="6"/>
    </row>
    <row r="35" spans="1:6" x14ac:dyDescent="0.25">
      <c r="A35" s="142"/>
      <c r="B35" s="30"/>
      <c r="C35" s="4"/>
      <c r="D35" s="17"/>
      <c r="E35" s="175"/>
      <c r="F35" s="6"/>
    </row>
    <row r="36" spans="1:6" x14ac:dyDescent="0.25">
      <c r="A36" s="142"/>
      <c r="B36" s="30"/>
      <c r="C36" s="4"/>
      <c r="D36" s="17"/>
      <c r="E36" s="175"/>
      <c r="F36" s="6"/>
    </row>
    <row r="37" spans="1:6" x14ac:dyDescent="0.25">
      <c r="A37" s="142"/>
      <c r="B37" s="30"/>
      <c r="C37" s="4"/>
      <c r="D37" s="17"/>
      <c r="E37" s="175"/>
      <c r="F37" s="6"/>
    </row>
    <row r="38" spans="1:6" x14ac:dyDescent="0.25">
      <c r="A38" s="142"/>
      <c r="B38" s="30"/>
      <c r="C38" s="4"/>
      <c r="D38" s="17"/>
      <c r="E38" s="175"/>
      <c r="F38" s="6"/>
    </row>
    <row r="39" spans="1:6" x14ac:dyDescent="0.25">
      <c r="A39" s="142"/>
      <c r="B39" s="30"/>
      <c r="C39" s="4"/>
      <c r="D39" s="17"/>
      <c r="E39" s="175"/>
      <c r="F39" s="6"/>
    </row>
    <row r="40" spans="1:6" x14ac:dyDescent="0.25">
      <c r="A40" s="142"/>
      <c r="B40" s="30"/>
      <c r="C40" s="4"/>
      <c r="D40" s="17"/>
      <c r="E40" s="175"/>
      <c r="F40" s="6"/>
    </row>
    <row r="41" spans="1:6" x14ac:dyDescent="0.25">
      <c r="A41" s="142"/>
      <c r="B41" s="30"/>
      <c r="C41" s="4"/>
      <c r="D41" s="17"/>
      <c r="E41" s="175"/>
      <c r="F41" s="6"/>
    </row>
    <row r="42" spans="1:6" x14ac:dyDescent="0.25">
      <c r="A42" s="142"/>
      <c r="B42" s="30"/>
      <c r="C42" s="4"/>
      <c r="D42" s="17"/>
      <c r="E42" s="175"/>
      <c r="F42" s="6"/>
    </row>
    <row r="43" spans="1:6" x14ac:dyDescent="0.25">
      <c r="A43" s="142"/>
      <c r="B43" s="30"/>
      <c r="C43" s="4"/>
      <c r="D43" s="17"/>
      <c r="E43" s="175"/>
      <c r="F43" s="6"/>
    </row>
    <row r="44" spans="1:6" x14ac:dyDescent="0.25">
      <c r="A44" s="142"/>
      <c r="B44" s="30"/>
      <c r="C44" s="4"/>
      <c r="D44" s="17"/>
      <c r="E44" s="175"/>
      <c r="F44" s="6"/>
    </row>
    <row r="45" spans="1:6" x14ac:dyDescent="0.25">
      <c r="A45" s="142"/>
      <c r="B45" s="30"/>
      <c r="C45" s="4"/>
      <c r="D45" s="17"/>
      <c r="E45" s="175"/>
      <c r="F45" s="6"/>
    </row>
    <row r="46" spans="1:6" x14ac:dyDescent="0.25">
      <c r="A46" s="142"/>
      <c r="B46" s="30"/>
      <c r="C46" s="4"/>
      <c r="D46" s="17"/>
      <c r="E46" s="175"/>
      <c r="F46" s="6"/>
    </row>
    <row r="47" spans="1:6" x14ac:dyDescent="0.25">
      <c r="A47" s="143"/>
      <c r="B47" s="35"/>
      <c r="C47" s="2"/>
      <c r="D47" s="2"/>
      <c r="E47" s="173"/>
      <c r="F47" s="3"/>
    </row>
    <row r="48" spans="1:6" x14ac:dyDescent="0.25">
      <c r="A48" s="141"/>
      <c r="B48" s="221" t="s">
        <v>9</v>
      </c>
      <c r="C48" s="222"/>
      <c r="D48" s="222"/>
      <c r="E48" s="223"/>
      <c r="F48" s="51" t="str">
        <f>IF(SUM(F8:F46)&gt;0,SUM(F8:F46)," ")</f>
        <v xml:space="preserve"> </v>
      </c>
    </row>
    <row r="49" spans="1:6" x14ac:dyDescent="0.25">
      <c r="A49" s="144"/>
      <c r="B49" s="37"/>
      <c r="C49" s="8"/>
      <c r="D49" s="8"/>
      <c r="E49" s="174"/>
      <c r="F49" s="9"/>
    </row>
    <row r="50" spans="1:6" x14ac:dyDescent="0.25">
      <c r="C50" s="90" t="s">
        <v>446</v>
      </c>
    </row>
  </sheetData>
  <mergeCells count="1">
    <mergeCell ref="B48:E48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0"/>
  <sheetViews>
    <sheetView view="pageBreakPreview" topLeftCell="A73" zoomScaleNormal="100" zoomScaleSheetLayoutView="100" zoomScalePageLayoutView="145" workbookViewId="0">
      <selection activeCell="C90" sqref="C90"/>
    </sheetView>
  </sheetViews>
  <sheetFormatPr defaultRowHeight="15" x14ac:dyDescent="0.25"/>
  <cols>
    <col min="1" max="1" width="9.140625" style="28"/>
    <col min="2" max="2" width="33.7109375" style="32" customWidth="1"/>
    <col min="3" max="3" width="8.7109375" style="28" customWidth="1"/>
    <col min="4" max="4" width="10.85546875" style="28" customWidth="1"/>
    <col min="5" max="5" width="10.85546875" style="42" customWidth="1"/>
    <col min="6" max="6" width="13.28515625" style="42" customWidth="1"/>
  </cols>
  <sheetData>
    <row r="1" spans="1:6" x14ac:dyDescent="0.25">
      <c r="A1" s="69"/>
      <c r="B1" s="68"/>
      <c r="C1" s="69"/>
      <c r="D1" s="87"/>
      <c r="E1" s="71"/>
      <c r="F1" s="71"/>
    </row>
    <row r="2" spans="1:6" x14ac:dyDescent="0.25">
      <c r="A2" s="52" t="s">
        <v>0</v>
      </c>
      <c r="B2" s="72" t="s">
        <v>1</v>
      </c>
      <c r="C2" s="52" t="s">
        <v>2</v>
      </c>
      <c r="D2" s="73" t="s">
        <v>3</v>
      </c>
      <c r="E2" s="74" t="s">
        <v>4</v>
      </c>
      <c r="F2" s="75" t="s">
        <v>5</v>
      </c>
    </row>
    <row r="3" spans="1:6" x14ac:dyDescent="0.25">
      <c r="A3" s="77"/>
      <c r="B3" s="76"/>
      <c r="C3" s="77"/>
      <c r="D3" s="66"/>
      <c r="E3" s="79"/>
      <c r="F3" s="79"/>
    </row>
    <row r="4" spans="1:6" x14ac:dyDescent="0.25">
      <c r="A4" s="52" t="s">
        <v>319</v>
      </c>
      <c r="B4" s="72" t="s">
        <v>232</v>
      </c>
      <c r="C4" s="52"/>
      <c r="D4" s="61"/>
      <c r="E4" s="55"/>
      <c r="F4" s="55"/>
    </row>
    <row r="5" spans="1:6" x14ac:dyDescent="0.25">
      <c r="A5" s="52"/>
      <c r="B5" s="72"/>
      <c r="C5" s="52"/>
      <c r="D5" s="61"/>
      <c r="E5" s="55"/>
      <c r="F5" s="55"/>
    </row>
    <row r="6" spans="1:6" ht="25.5" x14ac:dyDescent="0.25">
      <c r="A6" s="206" t="s">
        <v>275</v>
      </c>
      <c r="B6" s="72" t="s">
        <v>276</v>
      </c>
      <c r="C6" s="52"/>
      <c r="D6" s="61"/>
      <c r="E6" s="55"/>
      <c r="F6" s="55"/>
    </row>
    <row r="7" spans="1:6" x14ac:dyDescent="0.25">
      <c r="A7" s="52"/>
      <c r="B7" s="72"/>
      <c r="C7" s="52"/>
      <c r="D7" s="61"/>
      <c r="E7" s="55"/>
      <c r="F7" s="55"/>
    </row>
    <row r="8" spans="1:6" ht="25.5" x14ac:dyDescent="0.25">
      <c r="A8" s="52"/>
      <c r="B8" s="72" t="s">
        <v>277</v>
      </c>
      <c r="C8" s="52"/>
      <c r="D8" s="61"/>
      <c r="E8" s="55"/>
      <c r="F8" s="55"/>
    </row>
    <row r="9" spans="1:6" x14ac:dyDescent="0.25">
      <c r="A9" s="52"/>
      <c r="B9" s="72"/>
      <c r="C9" s="52"/>
      <c r="D9" s="61"/>
      <c r="E9" s="55"/>
      <c r="F9" s="55"/>
    </row>
    <row r="10" spans="1:6" x14ac:dyDescent="0.25">
      <c r="A10" s="52"/>
      <c r="B10" s="72" t="s">
        <v>278</v>
      </c>
      <c r="C10" s="52" t="s">
        <v>98</v>
      </c>
      <c r="D10" s="61">
        <v>90</v>
      </c>
      <c r="E10" s="55"/>
      <c r="F10" s="50" t="str">
        <f t="shared" ref="F10" si="0">IF(E10="-","Rate Only",IF(E10="","",ROUND($D10*E10,2)))</f>
        <v/>
      </c>
    </row>
    <row r="11" spans="1:6" x14ac:dyDescent="0.25">
      <c r="A11" s="52"/>
      <c r="B11" s="72"/>
      <c r="C11" s="52"/>
      <c r="D11" s="61"/>
      <c r="E11" s="55"/>
      <c r="F11" s="55"/>
    </row>
    <row r="12" spans="1:6" x14ac:dyDescent="0.25">
      <c r="A12" s="52"/>
      <c r="B12" s="72" t="s">
        <v>279</v>
      </c>
      <c r="C12" s="52" t="s">
        <v>98</v>
      </c>
      <c r="D12" s="61">
        <v>85</v>
      </c>
      <c r="E12" s="55"/>
      <c r="F12" s="50" t="str">
        <f t="shared" ref="F12" si="1">IF(E12="-","Rate Only",IF(E12="","",ROUND($D12*E12,2)))</f>
        <v/>
      </c>
    </row>
    <row r="13" spans="1:6" x14ac:dyDescent="0.25">
      <c r="A13" s="52"/>
      <c r="B13" s="72"/>
      <c r="C13" s="52"/>
      <c r="D13" s="61"/>
      <c r="E13" s="55"/>
      <c r="F13" s="55"/>
    </row>
    <row r="14" spans="1:6" x14ac:dyDescent="0.25">
      <c r="A14" s="52"/>
      <c r="B14" s="72" t="s">
        <v>280</v>
      </c>
      <c r="C14" s="52" t="s">
        <v>98</v>
      </c>
      <c r="D14" s="61">
        <v>1</v>
      </c>
      <c r="E14" s="55"/>
      <c r="F14" s="50" t="str">
        <f t="shared" ref="F14" si="2">IF(E14="-","Rate Only",IF(E14="","",ROUND($D14*E14,2)))</f>
        <v/>
      </c>
    </row>
    <row r="15" spans="1:6" x14ac:dyDescent="0.25">
      <c r="A15" s="52"/>
      <c r="B15" s="72"/>
      <c r="C15" s="52"/>
      <c r="D15" s="61"/>
      <c r="E15" s="55"/>
      <c r="F15" s="55"/>
    </row>
    <row r="16" spans="1:6" x14ac:dyDescent="0.25">
      <c r="A16" s="52"/>
      <c r="B16" s="72" t="s">
        <v>293</v>
      </c>
      <c r="C16" s="52" t="s">
        <v>98</v>
      </c>
      <c r="D16" s="61">
        <v>1</v>
      </c>
      <c r="E16" s="55"/>
      <c r="F16" s="50" t="str">
        <f t="shared" ref="F16" si="3">IF(E16="-","Rate Only",IF(E16="","",ROUND($D16*E16,2)))</f>
        <v/>
      </c>
    </row>
    <row r="17" spans="1:6" x14ac:dyDescent="0.25">
      <c r="A17" s="52"/>
      <c r="B17" s="72"/>
      <c r="C17" s="52"/>
      <c r="D17" s="61"/>
      <c r="E17" s="55"/>
      <c r="F17" s="55"/>
    </row>
    <row r="18" spans="1:6" ht="25.5" x14ac:dyDescent="0.25">
      <c r="A18" s="52"/>
      <c r="B18" s="72" t="s">
        <v>281</v>
      </c>
      <c r="C18" s="52"/>
      <c r="D18" s="61"/>
      <c r="E18" s="55"/>
      <c r="F18" s="55"/>
    </row>
    <row r="19" spans="1:6" x14ac:dyDescent="0.25">
      <c r="A19" s="52"/>
      <c r="B19" s="72"/>
      <c r="C19" s="52"/>
      <c r="D19" s="61"/>
      <c r="E19" s="55"/>
      <c r="F19" s="55"/>
    </row>
    <row r="20" spans="1:6" x14ac:dyDescent="0.25">
      <c r="A20" s="52"/>
      <c r="B20" s="72" t="s">
        <v>282</v>
      </c>
      <c r="C20" s="52" t="s">
        <v>98</v>
      </c>
      <c r="D20" s="61">
        <v>140</v>
      </c>
      <c r="E20" s="55"/>
      <c r="F20" s="50" t="str">
        <f t="shared" ref="F20" si="4">IF(E20="-","Rate Only",IF(E20="","",ROUND($D20*E20,2)))</f>
        <v/>
      </c>
    </row>
    <row r="21" spans="1:6" x14ac:dyDescent="0.25">
      <c r="A21" s="52"/>
      <c r="B21" s="72"/>
      <c r="C21" s="52"/>
      <c r="D21" s="61"/>
      <c r="E21" s="55"/>
      <c r="F21" s="55"/>
    </row>
    <row r="22" spans="1:6" ht="25.5" x14ac:dyDescent="0.25">
      <c r="A22" s="52"/>
      <c r="B22" s="72" t="s">
        <v>283</v>
      </c>
      <c r="C22" s="52" t="s">
        <v>15</v>
      </c>
      <c r="D22" s="61">
        <v>300</v>
      </c>
      <c r="E22" s="55"/>
      <c r="F22" s="50" t="str">
        <f t="shared" ref="F22" si="5">IF(E22="-","Rate Only",IF(E22="","",ROUND($D22*E22,2)))</f>
        <v/>
      </c>
    </row>
    <row r="23" spans="1:6" x14ac:dyDescent="0.25">
      <c r="A23" s="52"/>
      <c r="B23" s="72"/>
      <c r="C23" s="52"/>
      <c r="D23" s="61"/>
      <c r="E23" s="55"/>
      <c r="F23" s="55"/>
    </row>
    <row r="24" spans="1:6" ht="27" customHeight="1" x14ac:dyDescent="0.25">
      <c r="A24" s="52"/>
      <c r="B24" s="72" t="s">
        <v>325</v>
      </c>
      <c r="C24" s="52" t="s">
        <v>15</v>
      </c>
      <c r="D24" s="61">
        <v>100</v>
      </c>
      <c r="E24" s="55"/>
      <c r="F24" s="50" t="str">
        <f t="shared" ref="F24" si="6">IF(E24="-","Rate Only",IF(E24="","",ROUND($D24*E24,2)))</f>
        <v/>
      </c>
    </row>
    <row r="25" spans="1:6" x14ac:dyDescent="0.25">
      <c r="A25" s="52"/>
      <c r="B25" s="72"/>
      <c r="C25" s="52"/>
      <c r="D25" s="61"/>
      <c r="E25" s="55"/>
      <c r="F25" s="55"/>
    </row>
    <row r="26" spans="1:6" ht="25.5" customHeight="1" x14ac:dyDescent="0.25">
      <c r="A26" s="52"/>
      <c r="B26" s="72" t="s">
        <v>326</v>
      </c>
      <c r="C26" s="52" t="s">
        <v>15</v>
      </c>
      <c r="D26" s="61">
        <v>500</v>
      </c>
      <c r="E26" s="55"/>
      <c r="F26" s="50" t="str">
        <f t="shared" ref="F26" si="7">IF(E26="-","Rate Only",IF(E26="","",ROUND($D26*E26,2)))</f>
        <v/>
      </c>
    </row>
    <row r="27" spans="1:6" x14ac:dyDescent="0.25">
      <c r="A27" s="52"/>
      <c r="B27" s="72"/>
      <c r="C27" s="52"/>
      <c r="D27" s="61"/>
      <c r="E27" s="55"/>
      <c r="F27" s="55"/>
    </row>
    <row r="28" spans="1:6" ht="25.5" x14ac:dyDescent="0.25">
      <c r="A28" s="206" t="s">
        <v>320</v>
      </c>
      <c r="B28" s="72" t="s">
        <v>327</v>
      </c>
      <c r="C28" s="52"/>
      <c r="D28" s="61"/>
      <c r="E28" s="55"/>
      <c r="F28" s="55"/>
    </row>
    <row r="29" spans="1:6" x14ac:dyDescent="0.25">
      <c r="A29" s="52"/>
      <c r="B29" s="72"/>
      <c r="C29" s="52"/>
      <c r="D29" s="61"/>
      <c r="E29" s="55"/>
      <c r="F29" s="55"/>
    </row>
    <row r="30" spans="1:6" x14ac:dyDescent="0.25">
      <c r="A30" s="52"/>
      <c r="B30" s="72" t="s">
        <v>284</v>
      </c>
      <c r="C30" s="52" t="s">
        <v>10</v>
      </c>
      <c r="D30" s="61">
        <v>3000</v>
      </c>
      <c r="E30" s="55"/>
      <c r="F30" s="50" t="str">
        <f t="shared" ref="F30" si="8">IF(E30="-","Rate Only",IF(E30="","",ROUND($D30*E30,2)))</f>
        <v/>
      </c>
    </row>
    <row r="31" spans="1:6" x14ac:dyDescent="0.25">
      <c r="A31" s="52"/>
      <c r="B31" s="72"/>
      <c r="C31" s="52"/>
      <c r="D31" s="61"/>
      <c r="E31" s="55"/>
      <c r="F31" s="55"/>
    </row>
    <row r="32" spans="1:6" x14ac:dyDescent="0.25">
      <c r="A32" s="52"/>
      <c r="B32" s="72" t="s">
        <v>285</v>
      </c>
      <c r="C32" s="52" t="s">
        <v>10</v>
      </c>
      <c r="D32" s="61">
        <v>500</v>
      </c>
      <c r="E32" s="55"/>
      <c r="F32" s="50" t="str">
        <f t="shared" ref="F32" si="9">IF(E32="-","Rate Only",IF(E32="","",ROUND($D32*E32,2)))</f>
        <v/>
      </c>
    </row>
    <row r="33" spans="1:6" x14ac:dyDescent="0.25">
      <c r="A33" s="52"/>
      <c r="B33" s="72"/>
      <c r="C33" s="52"/>
      <c r="D33" s="61"/>
      <c r="E33" s="55"/>
      <c r="F33" s="55"/>
    </row>
    <row r="34" spans="1:6" x14ac:dyDescent="0.25">
      <c r="A34" s="52"/>
      <c r="B34" s="72" t="s">
        <v>287</v>
      </c>
      <c r="C34" s="52" t="s">
        <v>10</v>
      </c>
      <c r="D34" s="61">
        <v>3000</v>
      </c>
      <c r="E34" s="55"/>
      <c r="F34" s="50" t="str">
        <f t="shared" ref="F34" si="10">IF(E34="-","Rate Only",IF(E34="","",ROUND($D34*E34,2)))</f>
        <v/>
      </c>
    </row>
    <row r="35" spans="1:6" x14ac:dyDescent="0.25">
      <c r="A35" s="52"/>
      <c r="B35" s="72"/>
      <c r="C35" s="52"/>
      <c r="D35" s="61"/>
      <c r="E35" s="55"/>
      <c r="F35" s="55"/>
    </row>
    <row r="36" spans="1:6" x14ac:dyDescent="0.25">
      <c r="A36" s="52"/>
      <c r="B36" s="72" t="s">
        <v>286</v>
      </c>
      <c r="C36" s="52" t="s">
        <v>10</v>
      </c>
      <c r="D36" s="61">
        <v>3000</v>
      </c>
      <c r="E36" s="55"/>
      <c r="F36" s="50" t="str">
        <f t="shared" ref="F36" si="11">IF(E36="-","Rate Only",IF(E36="","",ROUND($D36*E36,2)))</f>
        <v/>
      </c>
    </row>
    <row r="37" spans="1:6" x14ac:dyDescent="0.25">
      <c r="A37" s="52"/>
      <c r="B37" s="72"/>
      <c r="C37" s="52"/>
      <c r="D37" s="61"/>
      <c r="E37" s="55"/>
      <c r="F37" s="55"/>
    </row>
    <row r="38" spans="1:6" ht="38.25" x14ac:dyDescent="0.25">
      <c r="A38" s="206" t="s">
        <v>288</v>
      </c>
      <c r="B38" s="72" t="s">
        <v>289</v>
      </c>
      <c r="C38" s="52" t="s">
        <v>98</v>
      </c>
      <c r="D38" s="61">
        <v>100</v>
      </c>
      <c r="E38" s="55"/>
      <c r="F38" s="50" t="str">
        <f t="shared" ref="F38" si="12">IF(E38="-","Rate Only",IF(E38="","",ROUND($D38*E38,2)))</f>
        <v/>
      </c>
    </row>
    <row r="39" spans="1:6" x14ac:dyDescent="0.25">
      <c r="A39" s="52"/>
      <c r="B39" s="72"/>
      <c r="C39" s="52"/>
      <c r="D39" s="61"/>
      <c r="E39" s="55"/>
      <c r="F39" s="55"/>
    </row>
    <row r="40" spans="1:6" x14ac:dyDescent="0.25">
      <c r="A40" s="80"/>
      <c r="B40" s="68"/>
      <c r="C40" s="82"/>
      <c r="D40" s="82"/>
      <c r="E40" s="71"/>
      <c r="F40" s="71"/>
    </row>
    <row r="41" spans="1:6" ht="15" customHeight="1" x14ac:dyDescent="0.25">
      <c r="A41" s="83"/>
      <c r="B41" s="224" t="s">
        <v>19</v>
      </c>
      <c r="C41" s="225"/>
      <c r="D41" s="225"/>
      <c r="E41" s="226"/>
      <c r="F41" s="51" t="str">
        <f>IF(SUM(F10:F38)&gt;0,SUM(F10:F38)," ")</f>
        <v xml:space="preserve"> </v>
      </c>
    </row>
    <row r="42" spans="1:6" x14ac:dyDescent="0.25">
      <c r="A42" s="84"/>
      <c r="B42" s="76"/>
      <c r="C42" s="86"/>
      <c r="D42" s="86"/>
      <c r="E42" s="79"/>
      <c r="F42" s="79"/>
    </row>
    <row r="43" spans="1:6" x14ac:dyDescent="0.25">
      <c r="A43" s="177"/>
      <c r="B43" s="178"/>
      <c r="C43" s="116" t="s">
        <v>467</v>
      </c>
      <c r="D43" s="116"/>
      <c r="E43" s="155"/>
      <c r="F43" s="155"/>
    </row>
    <row r="44" spans="1:6" x14ac:dyDescent="0.25">
      <c r="A44" s="80"/>
      <c r="B44" s="68"/>
      <c r="C44" s="69"/>
      <c r="D44" s="87"/>
      <c r="E44" s="71"/>
      <c r="F44" s="71"/>
    </row>
    <row r="45" spans="1:6" x14ac:dyDescent="0.25">
      <c r="A45" s="83" t="s">
        <v>0</v>
      </c>
      <c r="B45" s="72" t="s">
        <v>1</v>
      </c>
      <c r="C45" s="52" t="s">
        <v>2</v>
      </c>
      <c r="D45" s="73" t="s">
        <v>3</v>
      </c>
      <c r="E45" s="74" t="s">
        <v>4</v>
      </c>
      <c r="F45" s="75" t="s">
        <v>5</v>
      </c>
    </row>
    <row r="46" spans="1:6" x14ac:dyDescent="0.25">
      <c r="A46" s="84"/>
      <c r="B46" s="76"/>
      <c r="C46" s="77"/>
      <c r="D46" s="66"/>
      <c r="E46" s="79"/>
      <c r="F46" s="79"/>
    </row>
    <row r="47" spans="1:6" x14ac:dyDescent="0.25">
      <c r="A47" s="80"/>
      <c r="B47" s="68"/>
      <c r="C47" s="82"/>
      <c r="D47" s="82"/>
      <c r="E47" s="71"/>
      <c r="F47" s="71"/>
    </row>
    <row r="48" spans="1:6" ht="15" customHeight="1" x14ac:dyDescent="0.25">
      <c r="A48" s="83"/>
      <c r="B48" s="224" t="s">
        <v>20</v>
      </c>
      <c r="C48" s="225"/>
      <c r="D48" s="225"/>
      <c r="E48" s="226"/>
      <c r="F48" s="55" t="str">
        <f>F41</f>
        <v xml:space="preserve"> </v>
      </c>
    </row>
    <row r="49" spans="1:6" x14ac:dyDescent="0.25">
      <c r="A49" s="84"/>
      <c r="B49" s="76"/>
      <c r="C49" s="86"/>
      <c r="D49" s="86"/>
      <c r="E49" s="79"/>
      <c r="F49" s="79"/>
    </row>
    <row r="50" spans="1:6" ht="25.5" x14ac:dyDescent="0.25">
      <c r="A50" s="206" t="s">
        <v>321</v>
      </c>
      <c r="B50" s="72" t="s">
        <v>322</v>
      </c>
      <c r="C50" s="52" t="s">
        <v>63</v>
      </c>
      <c r="D50" s="61"/>
      <c r="E50" s="55"/>
      <c r="F50" s="50" t="str">
        <f>IF(E50="-","Rate Only",IF(E50="","",ROUND($D50*E50,2)))</f>
        <v/>
      </c>
    </row>
    <row r="51" spans="1:6" x14ac:dyDescent="0.25">
      <c r="A51" s="206"/>
      <c r="B51" s="72"/>
      <c r="C51" s="52"/>
      <c r="D51" s="61"/>
      <c r="E51" s="55"/>
      <c r="F51" s="55"/>
    </row>
    <row r="52" spans="1:6" ht="25.5" x14ac:dyDescent="0.25">
      <c r="A52" s="206" t="s">
        <v>290</v>
      </c>
      <c r="B52" s="72" t="s">
        <v>116</v>
      </c>
      <c r="C52" s="52"/>
      <c r="D52" s="61"/>
      <c r="E52" s="55"/>
      <c r="F52" s="55"/>
    </row>
    <row r="53" spans="1:6" x14ac:dyDescent="0.25">
      <c r="A53" s="206"/>
      <c r="B53" s="72"/>
      <c r="C53" s="52"/>
      <c r="D53" s="61"/>
      <c r="E53" s="55"/>
      <c r="F53" s="55"/>
    </row>
    <row r="54" spans="1:6" x14ac:dyDescent="0.25">
      <c r="A54" s="206"/>
      <c r="B54" s="72" t="s">
        <v>117</v>
      </c>
      <c r="C54" s="52" t="s">
        <v>15</v>
      </c>
      <c r="D54" s="61">
        <v>750</v>
      </c>
      <c r="E54" s="55"/>
      <c r="F54" s="50" t="str">
        <f t="shared" ref="F54" si="13">IF(E54="-","Rate Only",IF(E54="","",ROUND($D54*E54,2)))</f>
        <v/>
      </c>
    </row>
    <row r="55" spans="1:6" x14ac:dyDescent="0.25">
      <c r="A55" s="206"/>
      <c r="B55" s="72"/>
      <c r="C55" s="52"/>
      <c r="D55" s="61"/>
      <c r="E55" s="55"/>
      <c r="F55" s="55"/>
    </row>
    <row r="56" spans="1:6" x14ac:dyDescent="0.25">
      <c r="A56" s="206"/>
      <c r="B56" s="72" t="s">
        <v>291</v>
      </c>
      <c r="C56" s="52" t="s">
        <v>15</v>
      </c>
      <c r="D56" s="61">
        <v>750</v>
      </c>
      <c r="E56" s="55"/>
      <c r="F56" s="50" t="str">
        <f t="shared" ref="F56" si="14">IF(E56="-","Rate Only",IF(E56="","",ROUND($D56*E56,2)))</f>
        <v/>
      </c>
    </row>
    <row r="57" spans="1:6" x14ac:dyDescent="0.25">
      <c r="A57" s="206"/>
      <c r="B57" s="72"/>
      <c r="C57" s="52"/>
      <c r="D57" s="61"/>
      <c r="E57" s="55"/>
      <c r="F57" s="55"/>
    </row>
    <row r="58" spans="1:6" x14ac:dyDescent="0.25">
      <c r="A58" s="206"/>
      <c r="B58" s="72" t="s">
        <v>292</v>
      </c>
      <c r="C58" s="52" t="s">
        <v>15</v>
      </c>
      <c r="D58" s="61"/>
      <c r="E58" s="55"/>
      <c r="F58" s="50" t="str">
        <f t="shared" ref="F58" si="15">IF(E58="-","Rate Only",IF(E58="","",ROUND($D58*E58,2)))</f>
        <v/>
      </c>
    </row>
    <row r="59" spans="1:6" x14ac:dyDescent="0.25">
      <c r="A59" s="206"/>
      <c r="B59" s="72"/>
      <c r="C59" s="52"/>
      <c r="D59" s="61"/>
      <c r="E59" s="55"/>
      <c r="F59" s="55"/>
    </row>
    <row r="60" spans="1:6" x14ac:dyDescent="0.25">
      <c r="A60" s="206">
        <v>57.09</v>
      </c>
      <c r="B60" s="72" t="s">
        <v>118</v>
      </c>
      <c r="C60" s="52" t="s">
        <v>10</v>
      </c>
      <c r="D60" s="61">
        <v>10000</v>
      </c>
      <c r="E60" s="55"/>
      <c r="F60" s="50" t="str">
        <f t="shared" ref="F60" si="16">IF(E60="-","Rate Only",IF(E60="","",ROUND($D60*E60,2)))</f>
        <v/>
      </c>
    </row>
    <row r="61" spans="1:6" x14ac:dyDescent="0.25">
      <c r="A61" s="206"/>
      <c r="B61" s="72"/>
      <c r="C61" s="52"/>
      <c r="D61" s="61"/>
      <c r="E61" s="55"/>
      <c r="F61" s="55"/>
    </row>
    <row r="62" spans="1:6" ht="38.25" x14ac:dyDescent="0.25">
      <c r="A62" s="206" t="s">
        <v>323</v>
      </c>
      <c r="B62" s="72" t="s">
        <v>324</v>
      </c>
      <c r="C62" s="52" t="s">
        <v>10</v>
      </c>
      <c r="D62" s="61">
        <v>2</v>
      </c>
      <c r="E62" s="55"/>
      <c r="F62" s="50" t="str">
        <f t="shared" ref="F62" si="17">IF(E62="-","Rate Only",IF(E62="","",ROUND($D62*E62,2)))</f>
        <v/>
      </c>
    </row>
    <row r="63" spans="1:6" x14ac:dyDescent="0.25">
      <c r="A63" s="13"/>
      <c r="B63" s="30"/>
      <c r="C63" s="13"/>
      <c r="D63" s="39"/>
      <c r="E63" s="46"/>
      <c r="F63" s="46"/>
    </row>
    <row r="64" spans="1:6" x14ac:dyDescent="0.25">
      <c r="A64" s="13"/>
      <c r="B64" s="30"/>
      <c r="C64" s="13"/>
      <c r="D64" s="39"/>
      <c r="E64" s="46"/>
      <c r="F64" s="46"/>
    </row>
    <row r="65" spans="1:6" x14ac:dyDescent="0.25">
      <c r="A65" s="13"/>
      <c r="B65" s="30"/>
      <c r="C65" s="13"/>
      <c r="D65" s="39"/>
      <c r="E65" s="46"/>
      <c r="F65" s="46"/>
    </row>
    <row r="66" spans="1:6" x14ac:dyDescent="0.25">
      <c r="A66" s="13"/>
      <c r="B66" s="30"/>
      <c r="C66" s="13"/>
      <c r="D66" s="39"/>
      <c r="E66" s="46"/>
      <c r="F66" s="46"/>
    </row>
    <row r="67" spans="1:6" x14ac:dyDescent="0.25">
      <c r="A67" s="13"/>
      <c r="B67" s="30"/>
      <c r="C67" s="13"/>
      <c r="D67" s="39"/>
      <c r="E67" s="46"/>
      <c r="F67" s="46"/>
    </row>
    <row r="68" spans="1:6" x14ac:dyDescent="0.25">
      <c r="A68" s="13"/>
      <c r="B68" s="30"/>
      <c r="C68" s="13"/>
      <c r="D68" s="39"/>
      <c r="E68" s="46"/>
      <c r="F68" s="46"/>
    </row>
    <row r="69" spans="1:6" x14ac:dyDescent="0.25">
      <c r="A69" s="13"/>
      <c r="B69" s="30"/>
      <c r="C69" s="13"/>
      <c r="D69" s="39"/>
      <c r="E69" s="46"/>
      <c r="F69" s="46"/>
    </row>
    <row r="70" spans="1:6" x14ac:dyDescent="0.25">
      <c r="A70" s="13"/>
      <c r="B70" s="30"/>
      <c r="C70" s="13"/>
      <c r="D70" s="39"/>
      <c r="E70" s="46"/>
      <c r="F70" s="46"/>
    </row>
    <row r="71" spans="1:6" x14ac:dyDescent="0.25">
      <c r="A71" s="13"/>
      <c r="B71" s="30"/>
      <c r="C71" s="13"/>
      <c r="D71" s="39"/>
      <c r="E71" s="46"/>
      <c r="F71" s="46"/>
    </row>
    <row r="72" spans="1:6" x14ac:dyDescent="0.25">
      <c r="A72" s="13"/>
      <c r="B72" s="30"/>
      <c r="C72" s="13"/>
      <c r="D72" s="39"/>
      <c r="E72" s="46"/>
      <c r="F72" s="46"/>
    </row>
    <row r="73" spans="1:6" x14ac:dyDescent="0.25">
      <c r="A73" s="13"/>
      <c r="B73" s="30"/>
      <c r="C73" s="13"/>
      <c r="D73" s="39"/>
      <c r="E73" s="46"/>
      <c r="F73" s="46"/>
    </row>
    <row r="74" spans="1:6" x14ac:dyDescent="0.25">
      <c r="A74" s="13"/>
      <c r="B74" s="30"/>
      <c r="C74" s="13"/>
      <c r="D74" s="39"/>
      <c r="E74" s="46"/>
      <c r="F74" s="46"/>
    </row>
    <row r="75" spans="1:6" x14ac:dyDescent="0.25">
      <c r="A75" s="13"/>
      <c r="B75" s="30"/>
      <c r="C75" s="13"/>
      <c r="D75" s="39"/>
      <c r="E75" s="46"/>
      <c r="F75" s="46"/>
    </row>
    <row r="76" spans="1:6" x14ac:dyDescent="0.25">
      <c r="A76" s="13"/>
      <c r="B76" s="30"/>
      <c r="C76" s="13"/>
      <c r="D76" s="39"/>
      <c r="E76" s="46"/>
      <c r="F76" s="46"/>
    </row>
    <row r="77" spans="1:6" x14ac:dyDescent="0.25">
      <c r="A77" s="13"/>
      <c r="B77" s="30"/>
      <c r="C77" s="13"/>
      <c r="D77" s="39"/>
      <c r="E77" s="46"/>
      <c r="F77" s="46"/>
    </row>
    <row r="78" spans="1:6" x14ac:dyDescent="0.25">
      <c r="A78" s="13"/>
      <c r="B78" s="30"/>
      <c r="C78" s="13"/>
      <c r="D78" s="39"/>
      <c r="E78" s="46"/>
      <c r="F78" s="46"/>
    </row>
    <row r="79" spans="1:6" x14ac:dyDescent="0.25">
      <c r="A79" s="13"/>
      <c r="B79" s="30"/>
      <c r="C79" s="13"/>
      <c r="D79" s="39"/>
      <c r="E79" s="46"/>
      <c r="F79" s="46"/>
    </row>
    <row r="80" spans="1:6" x14ac:dyDescent="0.25">
      <c r="A80" s="13"/>
      <c r="B80" s="30"/>
      <c r="C80" s="13"/>
      <c r="D80" s="39"/>
      <c r="E80" s="46"/>
      <c r="F80" s="46"/>
    </row>
    <row r="81" spans="1:6" x14ac:dyDescent="0.25">
      <c r="A81" s="13"/>
      <c r="B81" s="30"/>
      <c r="C81" s="13"/>
      <c r="D81" s="39"/>
      <c r="E81" s="46"/>
      <c r="F81" s="46"/>
    </row>
    <row r="82" spans="1:6" x14ac:dyDescent="0.25">
      <c r="A82" s="13"/>
      <c r="B82" s="30"/>
      <c r="C82" s="13"/>
      <c r="D82" s="39"/>
      <c r="E82" s="46"/>
      <c r="F82" s="46"/>
    </row>
    <row r="83" spans="1:6" x14ac:dyDescent="0.25">
      <c r="A83" s="13"/>
      <c r="B83" s="30"/>
      <c r="C83" s="13"/>
      <c r="D83" s="39"/>
      <c r="E83" s="46"/>
      <c r="F83" s="46"/>
    </row>
    <row r="84" spans="1:6" x14ac:dyDescent="0.25">
      <c r="A84" s="13"/>
      <c r="B84" s="30"/>
      <c r="C84" s="13"/>
      <c r="D84" s="39"/>
      <c r="E84" s="46"/>
      <c r="F84" s="46"/>
    </row>
    <row r="85" spans="1:6" x14ac:dyDescent="0.25">
      <c r="A85" s="13"/>
      <c r="B85" s="30"/>
      <c r="C85" s="13"/>
      <c r="D85" s="39"/>
      <c r="E85" s="46"/>
      <c r="F85" s="46"/>
    </row>
    <row r="86" spans="1:6" x14ac:dyDescent="0.25">
      <c r="A86" s="13"/>
      <c r="B86" s="30"/>
      <c r="C86" s="13"/>
      <c r="D86" s="39"/>
      <c r="E86" s="46"/>
      <c r="F86" s="46"/>
    </row>
    <row r="87" spans="1:6" x14ac:dyDescent="0.25">
      <c r="A87" s="58"/>
      <c r="B87" s="35"/>
      <c r="C87" s="33"/>
      <c r="D87" s="33"/>
      <c r="E87" s="62"/>
      <c r="F87" s="62"/>
    </row>
    <row r="88" spans="1:6" x14ac:dyDescent="0.25">
      <c r="A88" s="19"/>
      <c r="B88" s="221" t="s">
        <v>9</v>
      </c>
      <c r="C88" s="228"/>
      <c r="D88" s="228"/>
      <c r="E88" s="223"/>
      <c r="F88" s="51" t="str">
        <f>IF(SUM(F48:F86)&gt;0,SUM(F48:F86)," ")</f>
        <v xml:space="preserve"> </v>
      </c>
    </row>
    <row r="89" spans="1:6" x14ac:dyDescent="0.25">
      <c r="A89" s="59"/>
      <c r="B89" s="37"/>
      <c r="C89" s="34"/>
      <c r="D89" s="34"/>
      <c r="E89" s="64"/>
      <c r="F89" s="64"/>
    </row>
    <row r="90" spans="1:6" x14ac:dyDescent="0.25">
      <c r="C90" s="116" t="s">
        <v>468</v>
      </c>
    </row>
  </sheetData>
  <mergeCells count="3">
    <mergeCell ref="B41:E41"/>
    <mergeCell ref="B88:E88"/>
    <mergeCell ref="B48:E48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  <rowBreaks count="1" manualBreakCount="1">
    <brk id="4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6"/>
  <sheetViews>
    <sheetView view="pageBreakPreview" topLeftCell="A28" zoomScaleNormal="100" zoomScaleSheetLayoutView="100" zoomScalePageLayoutView="115" workbookViewId="0">
      <selection activeCell="G42" sqref="G42"/>
    </sheetView>
  </sheetViews>
  <sheetFormatPr defaultRowHeight="15" x14ac:dyDescent="0.25"/>
  <cols>
    <col min="1" max="1" width="9.140625" style="90"/>
    <col min="2" max="2" width="33.7109375" style="32" customWidth="1"/>
    <col min="3" max="3" width="8" style="90" customWidth="1"/>
    <col min="4" max="4" width="10.85546875" style="90" customWidth="1"/>
    <col min="5" max="5" width="10.85546875" style="42" customWidth="1"/>
    <col min="6" max="6" width="13.28515625" style="42" customWidth="1"/>
  </cols>
  <sheetData>
    <row r="1" spans="1:6" x14ac:dyDescent="0.25">
      <c r="A1" s="69"/>
      <c r="B1" s="29"/>
      <c r="C1" s="69"/>
      <c r="D1" s="87"/>
      <c r="E1" s="62"/>
      <c r="F1" s="62"/>
    </row>
    <row r="2" spans="1:6" x14ac:dyDescent="0.25">
      <c r="A2" s="52" t="s">
        <v>0</v>
      </c>
      <c r="B2" s="30" t="s">
        <v>1</v>
      </c>
      <c r="C2" s="52" t="s">
        <v>2</v>
      </c>
      <c r="D2" s="73" t="s">
        <v>3</v>
      </c>
      <c r="E2" s="63" t="s">
        <v>4</v>
      </c>
      <c r="F2" s="49" t="s">
        <v>5</v>
      </c>
    </row>
    <row r="3" spans="1:6" x14ac:dyDescent="0.25">
      <c r="A3" s="77"/>
      <c r="B3" s="31"/>
      <c r="C3" s="77"/>
      <c r="D3" s="66"/>
      <c r="E3" s="64"/>
      <c r="F3" s="64"/>
    </row>
    <row r="4" spans="1:6" x14ac:dyDescent="0.25">
      <c r="A4" s="52" t="s">
        <v>233</v>
      </c>
      <c r="B4" s="30" t="s">
        <v>234</v>
      </c>
      <c r="C4" s="87"/>
      <c r="D4" s="87"/>
      <c r="E4" s="46"/>
      <c r="F4" s="46"/>
    </row>
    <row r="5" spans="1:6" x14ac:dyDescent="0.25">
      <c r="A5" s="52"/>
      <c r="B5" s="30"/>
      <c r="C5" s="61"/>
      <c r="D5" s="61"/>
      <c r="E5" s="46"/>
      <c r="F5" s="46"/>
    </row>
    <row r="6" spans="1:6" x14ac:dyDescent="0.25">
      <c r="A6" s="52">
        <v>58.01</v>
      </c>
      <c r="B6" s="30" t="s">
        <v>235</v>
      </c>
      <c r="C6" s="61"/>
      <c r="D6" s="61"/>
      <c r="E6" s="46"/>
      <c r="F6" s="46"/>
    </row>
    <row r="7" spans="1:6" x14ac:dyDescent="0.25">
      <c r="A7" s="52"/>
      <c r="B7" s="30"/>
      <c r="C7" s="61"/>
      <c r="D7" s="61"/>
      <c r="E7" s="46"/>
      <c r="F7" s="46"/>
    </row>
    <row r="8" spans="1:6" x14ac:dyDescent="0.25">
      <c r="A8" s="52"/>
      <c r="B8" s="30" t="s">
        <v>236</v>
      </c>
      <c r="C8" s="61" t="s">
        <v>15</v>
      </c>
      <c r="D8" s="61">
        <v>400</v>
      </c>
      <c r="E8" s="55"/>
      <c r="F8" s="50" t="str">
        <f t="shared" ref="F8" si="0">IF(E8="-","Rate Only",IF(E8="","",ROUND($D8*E8,2)))</f>
        <v/>
      </c>
    </row>
    <row r="9" spans="1:6" x14ac:dyDescent="0.25">
      <c r="A9" s="52"/>
      <c r="B9" s="30"/>
      <c r="C9" s="61"/>
      <c r="D9" s="61"/>
      <c r="E9" s="46"/>
      <c r="F9" s="46"/>
    </row>
    <row r="10" spans="1:6" x14ac:dyDescent="0.25">
      <c r="A10" s="52"/>
      <c r="B10" s="30" t="s">
        <v>237</v>
      </c>
      <c r="C10" s="61" t="s">
        <v>15</v>
      </c>
      <c r="D10" s="61">
        <v>100</v>
      </c>
      <c r="E10" s="55"/>
      <c r="F10" s="50" t="str">
        <f t="shared" ref="F10" si="1">IF(E10="-","Rate Only",IF(E10="","",ROUND($D10*E10,2)))</f>
        <v/>
      </c>
    </row>
    <row r="11" spans="1:6" x14ac:dyDescent="0.25">
      <c r="A11" s="52"/>
      <c r="B11" s="30"/>
      <c r="C11" s="61"/>
      <c r="D11" s="61"/>
      <c r="E11" s="46"/>
      <c r="F11" s="46"/>
    </row>
    <row r="12" spans="1:6" x14ac:dyDescent="0.25">
      <c r="A12" s="52" t="s">
        <v>332</v>
      </c>
      <c r="B12" s="30" t="s">
        <v>238</v>
      </c>
      <c r="C12" s="61"/>
      <c r="D12" s="61"/>
      <c r="E12" s="46"/>
      <c r="F12" s="46"/>
    </row>
    <row r="13" spans="1:6" x14ac:dyDescent="0.25">
      <c r="A13" s="52"/>
      <c r="B13" s="30"/>
      <c r="C13" s="61"/>
      <c r="D13" s="61"/>
      <c r="E13" s="46"/>
      <c r="F13" s="46"/>
    </row>
    <row r="14" spans="1:6" x14ac:dyDescent="0.25">
      <c r="A14" s="52"/>
      <c r="B14" s="30" t="s">
        <v>239</v>
      </c>
      <c r="C14" s="61" t="s">
        <v>7</v>
      </c>
      <c r="D14" s="61">
        <v>2</v>
      </c>
      <c r="E14" s="55"/>
      <c r="F14" s="50" t="str">
        <f t="shared" ref="F14" si="2">IF(E14="-","Rate Only",IF(E14="","",ROUND($D14*E14,2)))</f>
        <v/>
      </c>
    </row>
    <row r="15" spans="1:6" x14ac:dyDescent="0.25">
      <c r="A15" s="52"/>
      <c r="B15" s="30"/>
      <c r="C15" s="61"/>
      <c r="D15" s="61"/>
      <c r="E15" s="46"/>
      <c r="F15" s="46"/>
    </row>
    <row r="16" spans="1:6" x14ac:dyDescent="0.25">
      <c r="A16" s="52"/>
      <c r="B16" s="30" t="s">
        <v>240</v>
      </c>
      <c r="C16" s="61" t="s">
        <v>7</v>
      </c>
      <c r="D16" s="61">
        <v>2</v>
      </c>
      <c r="E16" s="55"/>
      <c r="F16" s="50" t="str">
        <f t="shared" ref="F16" si="3">IF(E16="-","Rate Only",IF(E16="","",ROUND($D16*E16,2)))</f>
        <v/>
      </c>
    </row>
    <row r="17" spans="1:6" x14ac:dyDescent="0.25">
      <c r="A17" s="52"/>
      <c r="B17" s="30"/>
      <c r="C17" s="61"/>
      <c r="D17" s="61"/>
      <c r="E17" s="46"/>
      <c r="F17" s="46"/>
    </row>
    <row r="18" spans="1:6" ht="39" x14ac:dyDescent="0.25">
      <c r="A18" s="52"/>
      <c r="B18" s="30" t="s">
        <v>242</v>
      </c>
      <c r="C18" s="61"/>
      <c r="D18" s="61"/>
      <c r="E18" s="46"/>
      <c r="F18" s="46"/>
    </row>
    <row r="19" spans="1:6" x14ac:dyDescent="0.25">
      <c r="A19" s="52"/>
      <c r="B19" s="30"/>
      <c r="C19" s="61"/>
      <c r="D19" s="61"/>
      <c r="E19" s="46"/>
      <c r="F19" s="46"/>
    </row>
    <row r="20" spans="1:6" x14ac:dyDescent="0.25">
      <c r="A20" s="52"/>
      <c r="B20" s="30" t="s">
        <v>241</v>
      </c>
      <c r="C20" s="61" t="s">
        <v>114</v>
      </c>
      <c r="D20" s="61">
        <v>2</v>
      </c>
      <c r="E20" s="55"/>
      <c r="F20" s="50" t="str">
        <f t="shared" ref="F20" si="4">IF(E20="-","Rate Only",IF(E20="","",ROUND($D20*E20,2)))</f>
        <v/>
      </c>
    </row>
    <row r="21" spans="1:6" x14ac:dyDescent="0.25">
      <c r="A21" s="52"/>
      <c r="B21" s="30"/>
      <c r="C21" s="61"/>
      <c r="D21" s="61"/>
      <c r="E21" s="46"/>
      <c r="F21" s="46"/>
    </row>
    <row r="22" spans="1:6" x14ac:dyDescent="0.25">
      <c r="A22" s="52">
        <v>58.04</v>
      </c>
      <c r="B22" s="30" t="s">
        <v>243</v>
      </c>
      <c r="C22" s="61"/>
      <c r="D22" s="61"/>
      <c r="E22" s="55"/>
      <c r="F22" s="50" t="str">
        <f t="shared" ref="F22" si="5">IF(E22="-","Rate Only",IF(E22="","",ROUND($D22*E22,2)))</f>
        <v/>
      </c>
    </row>
    <row r="23" spans="1:6" x14ac:dyDescent="0.25">
      <c r="A23" s="52"/>
      <c r="B23" s="30"/>
      <c r="C23" s="61"/>
      <c r="D23" s="61"/>
      <c r="E23" s="46"/>
      <c r="F23" s="46"/>
    </row>
    <row r="24" spans="1:6" x14ac:dyDescent="0.25">
      <c r="A24" s="52"/>
      <c r="B24" s="30" t="s">
        <v>328</v>
      </c>
      <c r="C24" s="61"/>
      <c r="D24" s="61"/>
      <c r="E24" s="46"/>
      <c r="F24" s="46"/>
    </row>
    <row r="25" spans="1:6" x14ac:dyDescent="0.25">
      <c r="A25" s="52"/>
      <c r="B25" s="30"/>
      <c r="C25" s="61"/>
      <c r="D25" s="61"/>
      <c r="E25" s="46"/>
      <c r="F25" s="46"/>
    </row>
    <row r="26" spans="1:6" ht="26.25" x14ac:dyDescent="0.25">
      <c r="A26" s="52"/>
      <c r="B26" s="30" t="s">
        <v>329</v>
      </c>
      <c r="C26" s="52" t="s">
        <v>244</v>
      </c>
      <c r="D26" s="61">
        <v>500</v>
      </c>
      <c r="E26" s="55"/>
      <c r="F26" s="50" t="str">
        <f t="shared" ref="F26:F30" si="6">IF(E26="-","Rate Only",IF(E26="","",ROUND($D26*E26,2)))</f>
        <v/>
      </c>
    </row>
    <row r="27" spans="1:6" x14ac:dyDescent="0.25">
      <c r="A27" s="52"/>
      <c r="B27" s="30"/>
      <c r="C27" s="52"/>
      <c r="D27" s="61"/>
      <c r="E27" s="55"/>
      <c r="F27" s="104"/>
    </row>
    <row r="28" spans="1:6" x14ac:dyDescent="0.25">
      <c r="A28" s="52"/>
      <c r="B28" s="30" t="s">
        <v>330</v>
      </c>
      <c r="C28" s="52" t="s">
        <v>7</v>
      </c>
      <c r="D28" s="61">
        <v>10</v>
      </c>
      <c r="E28" s="46"/>
      <c r="F28" s="50" t="str">
        <f t="shared" si="6"/>
        <v/>
      </c>
    </row>
    <row r="29" spans="1:6" x14ac:dyDescent="0.25">
      <c r="A29" s="52"/>
      <c r="B29" s="30"/>
      <c r="C29" s="61"/>
      <c r="D29" s="61"/>
      <c r="E29" s="55"/>
      <c r="F29" s="50" t="str">
        <f t="shared" ref="F29" si="7">IF(E29="-","Rate Only",IF(E29="","",ROUND($D29*E29,2)))</f>
        <v/>
      </c>
    </row>
    <row r="30" spans="1:6" ht="39" x14ac:dyDescent="0.25">
      <c r="A30" s="206" t="s">
        <v>331</v>
      </c>
      <c r="B30" s="30" t="s">
        <v>569</v>
      </c>
      <c r="C30" s="61" t="s">
        <v>16</v>
      </c>
      <c r="D30" s="61">
        <v>280</v>
      </c>
      <c r="E30" s="46"/>
      <c r="F30" s="50" t="str">
        <f t="shared" si="6"/>
        <v/>
      </c>
    </row>
    <row r="31" spans="1:6" x14ac:dyDescent="0.25">
      <c r="A31" s="52"/>
      <c r="B31" s="30"/>
      <c r="C31" s="61"/>
      <c r="D31" s="61"/>
      <c r="E31" s="55"/>
      <c r="F31" s="50" t="str">
        <f t="shared" ref="F31" si="8">IF(E31="-","Rate Only",IF(E31="","",ROUND($D31*E31,2)))</f>
        <v/>
      </c>
    </row>
    <row r="32" spans="1:6" x14ac:dyDescent="0.25">
      <c r="A32" s="52"/>
      <c r="B32" s="30"/>
      <c r="C32" s="61"/>
      <c r="D32" s="61"/>
      <c r="E32" s="46"/>
      <c r="F32" s="46"/>
    </row>
    <row r="33" spans="1:6" x14ac:dyDescent="0.25">
      <c r="A33" s="52"/>
      <c r="B33" s="30"/>
      <c r="C33" s="61"/>
      <c r="D33" s="61"/>
      <c r="E33" s="55"/>
      <c r="F33" s="50" t="str">
        <f t="shared" ref="F33" si="9">IF(E33="-","Rate Only",IF(E33="","",ROUND($D33*E33,2)))</f>
        <v/>
      </c>
    </row>
    <row r="34" spans="1:6" x14ac:dyDescent="0.25">
      <c r="A34" s="52"/>
      <c r="B34" s="30"/>
      <c r="C34" s="61"/>
      <c r="D34" s="61"/>
      <c r="E34" s="46"/>
      <c r="F34" s="46"/>
    </row>
    <row r="35" spans="1:6" x14ac:dyDescent="0.25">
      <c r="A35" s="52"/>
      <c r="B35" s="30"/>
      <c r="C35" s="61"/>
      <c r="D35" s="61"/>
      <c r="E35" s="46"/>
      <c r="F35" s="46"/>
    </row>
    <row r="36" spans="1:6" x14ac:dyDescent="0.25">
      <c r="A36" s="52"/>
      <c r="B36" s="30"/>
      <c r="C36" s="52"/>
      <c r="D36" s="61"/>
      <c r="E36" s="46"/>
      <c r="F36" s="46"/>
    </row>
    <row r="37" spans="1:6" x14ac:dyDescent="0.25">
      <c r="A37" s="52"/>
      <c r="B37" s="30"/>
      <c r="C37" s="52"/>
      <c r="D37" s="61"/>
      <c r="E37" s="55"/>
      <c r="F37" s="50" t="str">
        <f t="shared" ref="F37" si="10">IF(E37="-","Rate Only",IF(E37="","",ROUND($D37*E37,2)))</f>
        <v/>
      </c>
    </row>
    <row r="38" spans="1:6" x14ac:dyDescent="0.25">
      <c r="A38" s="52"/>
      <c r="B38" s="30"/>
      <c r="C38" s="52"/>
      <c r="D38" s="61"/>
      <c r="E38" s="46"/>
      <c r="F38" s="46"/>
    </row>
    <row r="39" spans="1:6" x14ac:dyDescent="0.25">
      <c r="A39" s="52"/>
      <c r="B39" s="30"/>
      <c r="C39" s="52"/>
      <c r="D39" s="61"/>
      <c r="E39" s="46"/>
      <c r="F39" s="46"/>
    </row>
    <row r="40" spans="1:6" x14ac:dyDescent="0.25">
      <c r="A40" s="52"/>
      <c r="B40" s="30"/>
      <c r="C40" s="52"/>
      <c r="D40" s="61"/>
      <c r="E40" s="46"/>
      <c r="F40" s="46"/>
    </row>
    <row r="41" spans="1:6" x14ac:dyDescent="0.25">
      <c r="A41" s="52"/>
      <c r="B41" s="30"/>
      <c r="C41" s="52"/>
      <c r="D41" s="61"/>
      <c r="E41" s="46"/>
      <c r="F41" s="46"/>
    </row>
    <row r="42" spans="1:6" x14ac:dyDescent="0.25">
      <c r="A42" s="52"/>
      <c r="B42" s="30"/>
      <c r="C42" s="52"/>
      <c r="D42" s="61"/>
      <c r="E42" s="46"/>
      <c r="F42" s="46"/>
    </row>
    <row r="43" spans="1:6" x14ac:dyDescent="0.25">
      <c r="A43" s="80"/>
      <c r="B43" s="68"/>
      <c r="C43" s="82"/>
      <c r="D43" s="82"/>
      <c r="E43" s="71"/>
      <c r="F43" s="71"/>
    </row>
    <row r="44" spans="1:6" ht="15" customHeight="1" x14ac:dyDescent="0.25">
      <c r="A44" s="83"/>
      <c r="B44" s="221" t="s">
        <v>9</v>
      </c>
      <c r="C44" s="228"/>
      <c r="D44" s="228"/>
      <c r="E44" s="223"/>
      <c r="F44" s="51" t="str">
        <f>IF(SUM(F10:F42)&gt;0,SUM(F10:F42)," ")</f>
        <v xml:space="preserve"> </v>
      </c>
    </row>
    <row r="45" spans="1:6" x14ac:dyDescent="0.25">
      <c r="A45" s="84"/>
      <c r="B45" s="76"/>
      <c r="C45" s="86"/>
      <c r="D45" s="86"/>
      <c r="E45" s="79"/>
      <c r="F45" s="79"/>
    </row>
    <row r="46" spans="1:6" x14ac:dyDescent="0.25">
      <c r="A46" s="177"/>
      <c r="B46" s="178"/>
      <c r="C46" s="116" t="s">
        <v>469</v>
      </c>
      <c r="D46" s="116"/>
      <c r="E46" s="155"/>
      <c r="F46" s="155"/>
    </row>
  </sheetData>
  <mergeCells count="1">
    <mergeCell ref="B44:E44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8"/>
  <sheetViews>
    <sheetView view="pageBreakPreview" topLeftCell="A34" zoomScaleNormal="100" zoomScaleSheetLayoutView="100" zoomScalePageLayoutView="145" workbookViewId="0">
      <selection activeCell="H51" sqref="H51"/>
    </sheetView>
  </sheetViews>
  <sheetFormatPr defaultRowHeight="15" x14ac:dyDescent="0.25"/>
  <cols>
    <col min="1" max="1" width="9.140625" style="28"/>
    <col min="2" max="2" width="33.7109375" style="32" customWidth="1"/>
    <col min="3" max="3" width="8" style="28" customWidth="1"/>
    <col min="4" max="4" width="10.85546875" style="28" customWidth="1"/>
    <col min="5" max="5" width="10.85546875" style="42" customWidth="1"/>
    <col min="6" max="6" width="13.28515625" style="42" customWidth="1"/>
  </cols>
  <sheetData>
    <row r="1" spans="1:6" x14ac:dyDescent="0.25">
      <c r="A1" s="26"/>
      <c r="B1" s="29"/>
      <c r="C1" s="26"/>
      <c r="D1" s="38"/>
      <c r="E1" s="62"/>
      <c r="F1" s="62"/>
    </row>
    <row r="2" spans="1:6" x14ac:dyDescent="0.25">
      <c r="A2" s="13" t="s">
        <v>0</v>
      </c>
      <c r="B2" s="30" t="s">
        <v>1</v>
      </c>
      <c r="C2" s="13" t="s">
        <v>2</v>
      </c>
      <c r="D2" s="15" t="s">
        <v>3</v>
      </c>
      <c r="E2" s="63" t="s">
        <v>4</v>
      </c>
      <c r="F2" s="49" t="s">
        <v>5</v>
      </c>
    </row>
    <row r="3" spans="1:6" x14ac:dyDescent="0.25">
      <c r="A3" s="27"/>
      <c r="B3" s="31"/>
      <c r="C3" s="27"/>
      <c r="D3" s="40"/>
      <c r="E3" s="64"/>
      <c r="F3" s="64"/>
    </row>
    <row r="4" spans="1:6" ht="26.25" x14ac:dyDescent="0.25">
      <c r="A4" s="206" t="s">
        <v>245</v>
      </c>
      <c r="B4" s="30" t="s">
        <v>246</v>
      </c>
      <c r="C4" s="13"/>
      <c r="D4" s="39"/>
      <c r="E4" s="46"/>
      <c r="F4" s="46"/>
    </row>
    <row r="5" spans="1:6" x14ac:dyDescent="0.25">
      <c r="A5" s="13"/>
      <c r="B5" s="30"/>
      <c r="C5" s="13"/>
      <c r="D5" s="39"/>
      <c r="E5" s="46"/>
      <c r="F5" s="46"/>
    </row>
    <row r="6" spans="1:6" x14ac:dyDescent="0.25">
      <c r="A6" s="13">
        <v>59.01</v>
      </c>
      <c r="B6" s="30" t="s">
        <v>247</v>
      </c>
      <c r="C6" s="13"/>
      <c r="D6" s="39"/>
      <c r="E6" s="46"/>
      <c r="F6" s="46"/>
    </row>
    <row r="7" spans="1:6" x14ac:dyDescent="0.25">
      <c r="A7" s="13"/>
      <c r="B7" s="30"/>
      <c r="C7" s="13"/>
      <c r="D7" s="39"/>
      <c r="E7" s="46"/>
      <c r="F7" s="46"/>
    </row>
    <row r="8" spans="1:6" x14ac:dyDescent="0.25">
      <c r="A8" s="13"/>
      <c r="B8" s="30" t="s">
        <v>248</v>
      </c>
      <c r="C8" s="13" t="s">
        <v>98</v>
      </c>
      <c r="D8" s="39">
        <v>25</v>
      </c>
      <c r="E8" s="55"/>
      <c r="F8" s="50" t="str">
        <f t="shared" ref="F8" si="0">IF(E8="-","Rate Only",IF(E8="","",ROUND($D8*E8,2)))</f>
        <v/>
      </c>
    </row>
    <row r="9" spans="1:6" x14ac:dyDescent="0.25">
      <c r="A9" s="13"/>
      <c r="B9" s="30"/>
      <c r="C9" s="13"/>
      <c r="D9" s="39"/>
      <c r="E9" s="46"/>
      <c r="F9" s="46"/>
    </row>
    <row r="10" spans="1:6" x14ac:dyDescent="0.25">
      <c r="A10" s="13"/>
      <c r="B10" s="30" t="s">
        <v>249</v>
      </c>
      <c r="C10" s="13" t="s">
        <v>98</v>
      </c>
      <c r="D10" s="39">
        <v>27</v>
      </c>
      <c r="E10" s="55"/>
      <c r="F10" s="50" t="str">
        <f t="shared" ref="F10" si="1">IF(E10="-","Rate Only",IF(E10="","",ROUND($D10*E10,2)))</f>
        <v/>
      </c>
    </row>
    <row r="11" spans="1:6" x14ac:dyDescent="0.25">
      <c r="A11" s="13"/>
      <c r="B11" s="30"/>
      <c r="C11" s="13"/>
      <c r="D11" s="39"/>
      <c r="E11" s="46"/>
      <c r="F11" s="46"/>
    </row>
    <row r="12" spans="1:6" x14ac:dyDescent="0.25">
      <c r="A12" s="13"/>
      <c r="B12" s="30"/>
      <c r="C12" s="52"/>
      <c r="D12" s="61"/>
      <c r="E12" s="55"/>
      <c r="F12" s="50" t="str">
        <f t="shared" ref="F12" si="2">IF(E12="-","Rate Only",IF(E12="","",ROUND($D12*E12,2)))</f>
        <v/>
      </c>
    </row>
    <row r="13" spans="1:6" x14ac:dyDescent="0.25">
      <c r="A13" s="13"/>
      <c r="B13" s="30"/>
      <c r="C13" s="13"/>
      <c r="D13" s="39"/>
      <c r="E13" s="46"/>
      <c r="F13" s="46"/>
    </row>
    <row r="14" spans="1:6" x14ac:dyDescent="0.25">
      <c r="A14" s="13"/>
      <c r="B14" s="30"/>
      <c r="C14" s="13"/>
      <c r="D14" s="39"/>
      <c r="E14" s="46"/>
      <c r="F14" s="46"/>
    </row>
    <row r="15" spans="1:6" x14ac:dyDescent="0.25">
      <c r="A15" s="13"/>
      <c r="B15" s="30"/>
      <c r="C15" s="13"/>
      <c r="D15" s="39"/>
      <c r="E15" s="46"/>
      <c r="F15" s="46"/>
    </row>
    <row r="16" spans="1:6" x14ac:dyDescent="0.25">
      <c r="A16" s="13"/>
      <c r="B16" s="30"/>
      <c r="C16" s="13"/>
      <c r="D16" s="39"/>
      <c r="E16" s="46"/>
      <c r="F16" s="46"/>
    </row>
    <row r="17" spans="1:6" x14ac:dyDescent="0.25">
      <c r="A17" s="13"/>
      <c r="B17" s="30"/>
      <c r="C17" s="13"/>
      <c r="D17" s="39"/>
      <c r="E17" s="46"/>
      <c r="F17" s="46"/>
    </row>
    <row r="18" spans="1:6" x14ac:dyDescent="0.25">
      <c r="A18" s="13"/>
      <c r="B18" s="30"/>
      <c r="C18" s="13"/>
      <c r="D18" s="39"/>
      <c r="E18" s="46"/>
      <c r="F18" s="46"/>
    </row>
    <row r="19" spans="1:6" x14ac:dyDescent="0.25">
      <c r="A19" s="13"/>
      <c r="B19" s="30"/>
      <c r="C19" s="13"/>
      <c r="D19" s="39"/>
      <c r="E19" s="46"/>
      <c r="F19" s="46"/>
    </row>
    <row r="20" spans="1:6" x14ac:dyDescent="0.25">
      <c r="A20" s="13"/>
      <c r="B20" s="30"/>
      <c r="C20" s="13"/>
      <c r="D20" s="39"/>
      <c r="E20" s="46"/>
      <c r="F20" s="46"/>
    </row>
    <row r="21" spans="1:6" x14ac:dyDescent="0.25">
      <c r="A21" s="13"/>
      <c r="B21" s="30"/>
      <c r="C21" s="13"/>
      <c r="D21" s="39"/>
      <c r="E21" s="46"/>
      <c r="F21" s="46"/>
    </row>
    <row r="22" spans="1:6" x14ac:dyDescent="0.25">
      <c r="A22" s="13"/>
      <c r="B22" s="30"/>
      <c r="C22" s="13"/>
      <c r="D22" s="39"/>
      <c r="E22" s="46"/>
      <c r="F22" s="46"/>
    </row>
    <row r="23" spans="1:6" x14ac:dyDescent="0.25">
      <c r="A23" s="13"/>
      <c r="B23" s="30"/>
      <c r="C23" s="13"/>
      <c r="D23" s="39"/>
      <c r="E23" s="46"/>
      <c r="F23" s="46"/>
    </row>
    <row r="24" spans="1:6" x14ac:dyDescent="0.25">
      <c r="A24" s="13"/>
      <c r="B24" s="30"/>
      <c r="C24" s="13"/>
      <c r="D24" s="39"/>
      <c r="E24" s="46"/>
      <c r="F24" s="46"/>
    </row>
    <row r="25" spans="1:6" x14ac:dyDescent="0.25">
      <c r="A25" s="13"/>
      <c r="B25" s="30"/>
      <c r="C25" s="13"/>
      <c r="D25" s="39"/>
      <c r="E25" s="46"/>
      <c r="F25" s="46"/>
    </row>
    <row r="26" spans="1:6" x14ac:dyDescent="0.25">
      <c r="A26" s="13"/>
      <c r="B26" s="30"/>
      <c r="C26" s="13"/>
      <c r="D26" s="39"/>
      <c r="E26" s="46"/>
      <c r="F26" s="46"/>
    </row>
    <row r="27" spans="1:6" x14ac:dyDescent="0.25">
      <c r="A27" s="13"/>
      <c r="B27" s="30"/>
      <c r="C27" s="13"/>
      <c r="D27" s="39"/>
      <c r="E27" s="46"/>
      <c r="F27" s="46"/>
    </row>
    <row r="28" spans="1:6" x14ac:dyDescent="0.25">
      <c r="A28" s="13"/>
      <c r="B28" s="30"/>
      <c r="C28" s="13"/>
      <c r="D28" s="39"/>
      <c r="E28" s="46"/>
      <c r="F28" s="46"/>
    </row>
    <row r="29" spans="1:6" x14ac:dyDescent="0.25">
      <c r="A29" s="13"/>
      <c r="B29" s="30"/>
      <c r="C29" s="13"/>
      <c r="D29" s="39"/>
      <c r="E29" s="46"/>
      <c r="F29" s="46"/>
    </row>
    <row r="30" spans="1:6" x14ac:dyDescent="0.25">
      <c r="A30" s="13"/>
      <c r="B30" s="30"/>
      <c r="C30" s="13"/>
      <c r="D30" s="39"/>
      <c r="E30" s="46"/>
      <c r="F30" s="46"/>
    </row>
    <row r="31" spans="1:6" x14ac:dyDescent="0.25">
      <c r="A31" s="13"/>
      <c r="B31" s="30"/>
      <c r="C31" s="13"/>
      <c r="D31" s="39"/>
      <c r="E31" s="46"/>
      <c r="F31" s="46"/>
    </row>
    <row r="32" spans="1:6" x14ac:dyDescent="0.25">
      <c r="A32" s="13"/>
      <c r="B32" s="30"/>
      <c r="C32" s="13"/>
      <c r="D32" s="39"/>
      <c r="E32" s="46"/>
      <c r="F32" s="46"/>
    </row>
    <row r="33" spans="1:6" x14ac:dyDescent="0.25">
      <c r="A33" s="13"/>
      <c r="B33" s="30"/>
      <c r="C33" s="13"/>
      <c r="D33" s="39"/>
      <c r="E33" s="46"/>
      <c r="F33" s="46"/>
    </row>
    <row r="34" spans="1:6" x14ac:dyDescent="0.25">
      <c r="A34" s="13"/>
      <c r="B34" s="30"/>
      <c r="C34" s="13"/>
      <c r="D34" s="39"/>
      <c r="E34" s="46"/>
      <c r="F34" s="46"/>
    </row>
    <row r="35" spans="1:6" x14ac:dyDescent="0.25">
      <c r="A35" s="13"/>
      <c r="B35" s="30"/>
      <c r="C35" s="13"/>
      <c r="D35" s="39"/>
      <c r="E35" s="46"/>
      <c r="F35" s="46"/>
    </row>
    <row r="36" spans="1:6" x14ac:dyDescent="0.25">
      <c r="A36" s="13"/>
      <c r="B36" s="30"/>
      <c r="C36" s="13"/>
      <c r="D36" s="39"/>
      <c r="E36" s="46"/>
      <c r="F36" s="46"/>
    </row>
    <row r="37" spans="1:6" x14ac:dyDescent="0.25">
      <c r="A37" s="13"/>
      <c r="B37" s="30"/>
      <c r="C37" s="13"/>
      <c r="D37" s="39"/>
      <c r="E37" s="46"/>
      <c r="F37" s="46"/>
    </row>
    <row r="38" spans="1:6" x14ac:dyDescent="0.25">
      <c r="A38" s="13"/>
      <c r="B38" s="30"/>
      <c r="C38" s="13"/>
      <c r="D38" s="39"/>
      <c r="E38" s="46"/>
      <c r="F38" s="46"/>
    </row>
    <row r="39" spans="1:6" x14ac:dyDescent="0.25">
      <c r="A39" s="13"/>
      <c r="B39" s="30"/>
      <c r="C39" s="13"/>
      <c r="D39" s="39"/>
      <c r="E39" s="46"/>
      <c r="F39" s="46"/>
    </row>
    <row r="40" spans="1:6" x14ac:dyDescent="0.25">
      <c r="A40" s="13"/>
      <c r="B40" s="30"/>
      <c r="C40" s="13"/>
      <c r="D40" s="39"/>
      <c r="E40" s="46"/>
      <c r="F40" s="46"/>
    </row>
    <row r="41" spans="1:6" x14ac:dyDescent="0.25">
      <c r="A41" s="13"/>
      <c r="B41" s="30"/>
      <c r="C41" s="13"/>
      <c r="D41" s="39"/>
      <c r="E41" s="46"/>
      <c r="F41" s="46"/>
    </row>
    <row r="42" spans="1:6" x14ac:dyDescent="0.25">
      <c r="A42" s="13"/>
      <c r="B42" s="30"/>
      <c r="C42" s="13"/>
      <c r="D42" s="39"/>
      <c r="E42" s="46"/>
      <c r="F42" s="46"/>
    </row>
    <row r="43" spans="1:6" x14ac:dyDescent="0.25">
      <c r="A43" s="13"/>
      <c r="B43" s="30"/>
      <c r="C43" s="13"/>
      <c r="D43" s="39"/>
      <c r="E43" s="46"/>
      <c r="F43" s="46"/>
    </row>
    <row r="44" spans="1:6" x14ac:dyDescent="0.25">
      <c r="A44" s="13"/>
      <c r="B44" s="30"/>
      <c r="C44" s="13"/>
      <c r="D44" s="39"/>
      <c r="E44" s="46"/>
      <c r="F44" s="46"/>
    </row>
    <row r="45" spans="1:6" x14ac:dyDescent="0.25">
      <c r="A45" s="80"/>
      <c r="B45" s="35"/>
      <c r="C45" s="82"/>
      <c r="D45" s="82"/>
      <c r="E45" s="62"/>
      <c r="F45" s="62"/>
    </row>
    <row r="46" spans="1:6" x14ac:dyDescent="0.25">
      <c r="A46" s="83"/>
      <c r="B46" s="221" t="s">
        <v>9</v>
      </c>
      <c r="C46" s="228"/>
      <c r="D46" s="228"/>
      <c r="E46" s="223"/>
      <c r="F46" s="51" t="str">
        <f>IF(SUM(F5:F44)&gt;0,SUM(F5:F44)," ")</f>
        <v xml:space="preserve"> </v>
      </c>
    </row>
    <row r="47" spans="1:6" x14ac:dyDescent="0.25">
      <c r="A47" s="84"/>
      <c r="B47" s="37"/>
      <c r="C47" s="86"/>
      <c r="D47" s="86"/>
      <c r="E47" s="64"/>
      <c r="F47" s="64"/>
    </row>
    <row r="48" spans="1:6" x14ac:dyDescent="0.25">
      <c r="C48" s="116" t="s">
        <v>545</v>
      </c>
    </row>
  </sheetData>
  <mergeCells count="1">
    <mergeCell ref="B46:E46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B6C1-2C32-417B-BB84-92F9255D52ED}">
  <dimension ref="A1:F44"/>
  <sheetViews>
    <sheetView view="pageBreakPreview" topLeftCell="A25" zoomScaleNormal="100" zoomScaleSheetLayoutView="100" zoomScalePageLayoutView="145" workbookViewId="0">
      <selection activeCell="I44" sqref="I44"/>
    </sheetView>
  </sheetViews>
  <sheetFormatPr defaultRowHeight="15" x14ac:dyDescent="0.25"/>
  <cols>
    <col min="1" max="1" width="7.28515625" style="28" customWidth="1"/>
    <col min="2" max="2" width="32.7109375" style="32" customWidth="1"/>
    <col min="3" max="3" width="8" style="28" customWidth="1"/>
    <col min="4" max="4" width="12.7109375" style="28" bestFit="1" customWidth="1"/>
    <col min="5" max="5" width="12.7109375" style="42" bestFit="1" customWidth="1"/>
    <col min="6" max="6" width="13.28515625" style="42" customWidth="1"/>
  </cols>
  <sheetData>
    <row r="1" spans="1:6" x14ac:dyDescent="0.25">
      <c r="A1" s="26"/>
      <c r="B1" s="29"/>
      <c r="C1" s="26"/>
      <c r="D1" s="38"/>
      <c r="E1" s="62"/>
      <c r="F1" s="62"/>
    </row>
    <row r="2" spans="1:6" x14ac:dyDescent="0.25">
      <c r="A2" s="13" t="s">
        <v>0</v>
      </c>
      <c r="B2" s="30" t="s">
        <v>1</v>
      </c>
      <c r="C2" s="13" t="s">
        <v>2</v>
      </c>
      <c r="D2" s="15" t="s">
        <v>3</v>
      </c>
      <c r="E2" s="63" t="s">
        <v>4</v>
      </c>
      <c r="F2" s="49" t="s">
        <v>5</v>
      </c>
    </row>
    <row r="3" spans="1:6" x14ac:dyDescent="0.25">
      <c r="A3" s="27"/>
      <c r="B3" s="31"/>
      <c r="C3" s="27"/>
      <c r="D3" s="40"/>
      <c r="E3" s="64"/>
      <c r="F3" s="64"/>
    </row>
    <row r="4" spans="1:6" ht="59.45" customHeight="1" x14ac:dyDescent="0.25">
      <c r="A4" s="206" t="s">
        <v>572</v>
      </c>
      <c r="B4" s="30" t="s">
        <v>573</v>
      </c>
      <c r="C4" s="13"/>
      <c r="D4" s="39"/>
      <c r="E4" s="46"/>
      <c r="F4" s="46"/>
    </row>
    <row r="5" spans="1:6" x14ac:dyDescent="0.25">
      <c r="A5" s="13"/>
      <c r="B5" s="30"/>
      <c r="C5" s="13"/>
      <c r="D5" s="39"/>
      <c r="E5" s="46"/>
      <c r="F5" s="46"/>
    </row>
    <row r="6" spans="1:6" x14ac:dyDescent="0.25">
      <c r="A6" s="13" t="s">
        <v>574</v>
      </c>
      <c r="B6" s="30" t="s">
        <v>575</v>
      </c>
      <c r="C6" s="13"/>
      <c r="D6" s="39"/>
      <c r="E6" s="46"/>
      <c r="F6" s="46"/>
    </row>
    <row r="7" spans="1:6" x14ac:dyDescent="0.25">
      <c r="A7" s="13"/>
      <c r="B7" s="30"/>
      <c r="C7" s="13"/>
      <c r="D7" s="39"/>
      <c r="E7" s="46"/>
      <c r="F7" s="46"/>
    </row>
    <row r="8" spans="1:6" x14ac:dyDescent="0.25">
      <c r="A8" s="13"/>
      <c r="B8" s="30" t="s">
        <v>576</v>
      </c>
      <c r="C8" s="13"/>
      <c r="D8" s="39"/>
      <c r="E8" s="55"/>
      <c r="F8" s="50" t="str">
        <f t="shared" ref="F8:F12" si="0">IF(E8="-","Rate Only",IF(E8="","",ROUND($D8*E8,2)))</f>
        <v/>
      </c>
    </row>
    <row r="9" spans="1:6" x14ac:dyDescent="0.25">
      <c r="A9" s="13"/>
      <c r="B9" s="30"/>
      <c r="C9" s="13"/>
      <c r="D9" s="39"/>
      <c r="E9" s="55"/>
      <c r="F9" s="104"/>
    </row>
    <row r="10" spans="1:6" ht="26.25" x14ac:dyDescent="0.25">
      <c r="A10" s="13"/>
      <c r="B10" s="30" t="s">
        <v>577</v>
      </c>
      <c r="C10" s="13" t="s">
        <v>12</v>
      </c>
      <c r="D10" s="39">
        <v>1</v>
      </c>
      <c r="E10" s="46">
        <v>1500000</v>
      </c>
      <c r="F10" s="50">
        <f t="shared" si="0"/>
        <v>1500000</v>
      </c>
    </row>
    <row r="11" spans="1:6" x14ac:dyDescent="0.25">
      <c r="A11" s="13"/>
      <c r="B11" s="30"/>
      <c r="C11" s="13"/>
      <c r="D11" s="39"/>
      <c r="E11" s="55"/>
      <c r="F11" s="50" t="str">
        <f t="shared" ref="F11" si="1">IF(E11="-","Rate Only",IF(E11="","",ROUND($D11*E11,2)))</f>
        <v/>
      </c>
    </row>
    <row r="12" spans="1:6" ht="26.25" x14ac:dyDescent="0.25">
      <c r="A12" s="13"/>
      <c r="B12" s="30" t="s">
        <v>578</v>
      </c>
      <c r="C12" s="13" t="s">
        <v>14</v>
      </c>
      <c r="D12" s="219">
        <f>E10</f>
        <v>1500000</v>
      </c>
      <c r="E12" s="46"/>
      <c r="F12" s="50" t="str">
        <f t="shared" si="0"/>
        <v/>
      </c>
    </row>
    <row r="13" spans="1:6" x14ac:dyDescent="0.25">
      <c r="A13" s="13"/>
      <c r="B13" s="30"/>
      <c r="C13" s="52"/>
      <c r="D13" s="61"/>
      <c r="E13" s="55"/>
      <c r="F13" s="50" t="str">
        <f t="shared" ref="F13:F14" si="2">IF(E13="-","Rate Only",IF(E13="","",ROUND($D13*E13,2)))</f>
        <v/>
      </c>
    </row>
    <row r="14" spans="1:6" x14ac:dyDescent="0.25">
      <c r="A14" s="13"/>
      <c r="B14" s="30" t="s">
        <v>579</v>
      </c>
      <c r="C14" s="13"/>
      <c r="D14" s="39"/>
      <c r="E14" s="55"/>
      <c r="F14" s="50" t="str">
        <f t="shared" si="2"/>
        <v/>
      </c>
    </row>
    <row r="15" spans="1:6" x14ac:dyDescent="0.25">
      <c r="A15" s="13"/>
      <c r="B15" s="30"/>
      <c r="C15" s="13"/>
      <c r="D15" s="39"/>
      <c r="E15" s="55"/>
      <c r="F15" s="104"/>
    </row>
    <row r="16" spans="1:6" ht="26.25" x14ac:dyDescent="0.25">
      <c r="A16" s="13"/>
      <c r="B16" s="30" t="s">
        <v>580</v>
      </c>
      <c r="C16" s="13" t="s">
        <v>12</v>
      </c>
      <c r="D16" s="39">
        <v>1</v>
      </c>
      <c r="E16" s="46">
        <v>250000</v>
      </c>
      <c r="F16" s="46">
        <f>E16*D16</f>
        <v>250000</v>
      </c>
    </row>
    <row r="17" spans="1:6" x14ac:dyDescent="0.25">
      <c r="A17" s="13"/>
      <c r="B17" s="30"/>
      <c r="C17" s="13"/>
      <c r="D17" s="39"/>
      <c r="E17" s="55"/>
      <c r="F17" s="50" t="str">
        <f t="shared" ref="F17:F18" si="3">IF(E17="-","Rate Only",IF(E17="","",ROUND($D17*E17,2)))</f>
        <v/>
      </c>
    </row>
    <row r="18" spans="1:6" ht="26.25" x14ac:dyDescent="0.25">
      <c r="A18" s="13"/>
      <c r="B18" s="30" t="s">
        <v>578</v>
      </c>
      <c r="C18" s="13" t="s">
        <v>14</v>
      </c>
      <c r="D18" s="219">
        <f>E16</f>
        <v>250000</v>
      </c>
      <c r="E18" s="46"/>
      <c r="F18" s="50" t="str">
        <f t="shared" si="3"/>
        <v/>
      </c>
    </row>
    <row r="19" spans="1:6" x14ac:dyDescent="0.25">
      <c r="A19" s="13"/>
      <c r="B19" s="30"/>
      <c r="C19" s="13"/>
      <c r="D19" s="39"/>
      <c r="E19" s="46"/>
      <c r="F19" s="46"/>
    </row>
    <row r="20" spans="1:6" x14ac:dyDescent="0.25">
      <c r="A20" s="13"/>
      <c r="B20" s="30"/>
      <c r="C20" s="13"/>
      <c r="D20" s="39"/>
      <c r="E20" s="46"/>
      <c r="F20" s="46"/>
    </row>
    <row r="21" spans="1:6" x14ac:dyDescent="0.25">
      <c r="A21" s="13"/>
      <c r="B21" s="30"/>
      <c r="C21" s="13"/>
      <c r="D21" s="39"/>
      <c r="E21" s="46"/>
      <c r="F21" s="46"/>
    </row>
    <row r="22" spans="1:6" x14ac:dyDescent="0.25">
      <c r="A22" s="13"/>
      <c r="B22" s="30"/>
      <c r="C22" s="13"/>
      <c r="D22" s="39"/>
      <c r="E22" s="46"/>
      <c r="F22" s="46"/>
    </row>
    <row r="23" spans="1:6" x14ac:dyDescent="0.25">
      <c r="A23" s="13"/>
      <c r="B23" s="30"/>
      <c r="C23" s="13"/>
      <c r="D23" s="39"/>
      <c r="E23" s="46"/>
      <c r="F23" s="46"/>
    </row>
    <row r="24" spans="1:6" x14ac:dyDescent="0.25">
      <c r="A24" s="13"/>
      <c r="B24" s="30"/>
      <c r="C24" s="13"/>
      <c r="D24" s="39"/>
      <c r="E24" s="46"/>
      <c r="F24" s="46"/>
    </row>
    <row r="25" spans="1:6" x14ac:dyDescent="0.25">
      <c r="A25" s="13"/>
      <c r="B25" s="30"/>
      <c r="C25" s="13"/>
      <c r="D25" s="39"/>
      <c r="E25" s="46"/>
      <c r="F25" s="46"/>
    </row>
    <row r="26" spans="1:6" x14ac:dyDescent="0.25">
      <c r="A26" s="13"/>
      <c r="B26" s="30"/>
      <c r="C26" s="13"/>
      <c r="D26" s="39"/>
      <c r="E26" s="46"/>
      <c r="F26" s="46"/>
    </row>
    <row r="27" spans="1:6" x14ac:dyDescent="0.25">
      <c r="A27" s="13"/>
      <c r="B27" s="30"/>
      <c r="C27" s="13"/>
      <c r="D27" s="39"/>
      <c r="E27" s="46"/>
      <c r="F27" s="46"/>
    </row>
    <row r="28" spans="1:6" x14ac:dyDescent="0.25">
      <c r="A28" s="13"/>
      <c r="B28" s="30"/>
      <c r="C28" s="13"/>
      <c r="D28" s="39"/>
      <c r="E28" s="46"/>
      <c r="F28" s="46"/>
    </row>
    <row r="29" spans="1:6" x14ac:dyDescent="0.25">
      <c r="A29" s="13"/>
      <c r="B29" s="30"/>
      <c r="C29" s="13"/>
      <c r="D29" s="39"/>
      <c r="E29" s="46"/>
      <c r="F29" s="46"/>
    </row>
    <row r="30" spans="1:6" x14ac:dyDescent="0.25">
      <c r="A30" s="13"/>
      <c r="B30" s="30"/>
      <c r="C30" s="13"/>
      <c r="D30" s="39"/>
      <c r="E30" s="46"/>
      <c r="F30" s="46"/>
    </row>
    <row r="31" spans="1:6" x14ac:dyDescent="0.25">
      <c r="A31" s="13"/>
      <c r="B31" s="30"/>
      <c r="C31" s="13"/>
      <c r="D31" s="39"/>
      <c r="E31" s="46"/>
      <c r="F31" s="46"/>
    </row>
    <row r="32" spans="1:6" x14ac:dyDescent="0.25">
      <c r="A32" s="13"/>
      <c r="B32" s="30"/>
      <c r="C32" s="13"/>
      <c r="D32" s="39"/>
      <c r="E32" s="46"/>
      <c r="F32" s="46"/>
    </row>
    <row r="33" spans="1:6" x14ac:dyDescent="0.25">
      <c r="A33" s="13"/>
      <c r="B33" s="30"/>
      <c r="C33" s="13"/>
      <c r="D33" s="39"/>
      <c r="E33" s="46"/>
      <c r="F33" s="46"/>
    </row>
    <row r="34" spans="1:6" x14ac:dyDescent="0.25">
      <c r="A34" s="13"/>
      <c r="B34" s="30"/>
      <c r="C34" s="13"/>
      <c r="D34" s="39"/>
      <c r="E34" s="46"/>
      <c r="F34" s="46"/>
    </row>
    <row r="35" spans="1:6" x14ac:dyDescent="0.25">
      <c r="A35" s="13"/>
      <c r="B35" s="30"/>
      <c r="C35" s="13"/>
      <c r="D35" s="39"/>
      <c r="E35" s="46"/>
      <c r="F35" s="46"/>
    </row>
    <row r="36" spans="1:6" x14ac:dyDescent="0.25">
      <c r="A36" s="13"/>
      <c r="B36" s="30"/>
      <c r="C36" s="13"/>
      <c r="D36" s="39"/>
      <c r="E36" s="46"/>
      <c r="F36" s="46"/>
    </row>
    <row r="37" spans="1:6" x14ac:dyDescent="0.25">
      <c r="A37" s="13"/>
      <c r="B37" s="30"/>
      <c r="C37" s="13"/>
      <c r="D37" s="39"/>
      <c r="E37" s="46"/>
      <c r="F37" s="46"/>
    </row>
    <row r="38" spans="1:6" x14ac:dyDescent="0.25">
      <c r="A38" s="13"/>
      <c r="B38" s="30"/>
      <c r="C38" s="13"/>
      <c r="D38" s="39"/>
      <c r="E38" s="46"/>
      <c r="F38" s="46"/>
    </row>
    <row r="39" spans="1:6" x14ac:dyDescent="0.25">
      <c r="A39" s="13"/>
      <c r="B39" s="30"/>
      <c r="C39" s="13"/>
      <c r="D39" s="39"/>
      <c r="E39" s="46"/>
      <c r="F39" s="46"/>
    </row>
    <row r="40" spans="1:6" x14ac:dyDescent="0.25">
      <c r="A40" s="13"/>
      <c r="B40" s="30"/>
      <c r="C40" s="13"/>
      <c r="D40" s="39"/>
      <c r="E40" s="46"/>
      <c r="F40" s="46"/>
    </row>
    <row r="41" spans="1:6" x14ac:dyDescent="0.25">
      <c r="A41" s="80"/>
      <c r="B41" s="35"/>
      <c r="C41" s="82"/>
      <c r="D41" s="82"/>
      <c r="E41" s="62"/>
      <c r="F41" s="62"/>
    </row>
    <row r="42" spans="1:6" x14ac:dyDescent="0.25">
      <c r="A42" s="83"/>
      <c r="B42" s="221" t="s">
        <v>9</v>
      </c>
      <c r="C42" s="228"/>
      <c r="D42" s="228"/>
      <c r="E42" s="223"/>
      <c r="F42" s="51">
        <f>IF(SUM(F5:F40)&gt;0,SUM(F5:F40)," ")</f>
        <v>1750000</v>
      </c>
    </row>
    <row r="43" spans="1:6" x14ac:dyDescent="0.25">
      <c r="A43" s="84"/>
      <c r="B43" s="37"/>
      <c r="C43" s="86"/>
      <c r="D43" s="86"/>
      <c r="E43" s="64"/>
      <c r="F43" s="64"/>
    </row>
    <row r="44" spans="1:6" x14ac:dyDescent="0.25">
      <c r="C44" s="116" t="s">
        <v>470</v>
      </c>
    </row>
  </sheetData>
  <mergeCells count="1">
    <mergeCell ref="B42:E42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6"/>
  <sheetViews>
    <sheetView view="pageBreakPreview" topLeftCell="A31" zoomScaleNormal="100" zoomScaleSheetLayoutView="100" zoomScalePageLayoutView="145" workbookViewId="0">
      <selection activeCell="C46" sqref="C46"/>
    </sheetView>
  </sheetViews>
  <sheetFormatPr defaultRowHeight="15" x14ac:dyDescent="0.25"/>
  <cols>
    <col min="1" max="1" width="9.140625" style="10"/>
    <col min="2" max="2" width="33.7109375" style="32" customWidth="1"/>
    <col min="3" max="3" width="8" style="90" customWidth="1"/>
    <col min="4" max="4" width="9.5703125" style="90" customWidth="1"/>
    <col min="5" max="5" width="12.28515625" style="42" customWidth="1"/>
    <col min="6" max="6" width="13.140625" style="42" customWidth="1"/>
  </cols>
  <sheetData>
    <row r="1" spans="1:6" x14ac:dyDescent="0.25">
      <c r="A1" s="1"/>
      <c r="B1" s="29"/>
      <c r="C1" s="69"/>
      <c r="D1" s="87"/>
      <c r="E1" s="62"/>
      <c r="F1" s="62"/>
    </row>
    <row r="2" spans="1:6" x14ac:dyDescent="0.25">
      <c r="A2" s="4" t="s">
        <v>0</v>
      </c>
      <c r="B2" s="30" t="s">
        <v>1</v>
      </c>
      <c r="C2" s="52" t="s">
        <v>2</v>
      </c>
      <c r="D2" s="61" t="s">
        <v>3</v>
      </c>
      <c r="E2" s="49" t="s">
        <v>4</v>
      </c>
      <c r="F2" s="49" t="s">
        <v>5</v>
      </c>
    </row>
    <row r="3" spans="1:6" x14ac:dyDescent="0.25">
      <c r="A3" s="7"/>
      <c r="B3" s="31"/>
      <c r="C3" s="77"/>
      <c r="D3" s="66"/>
      <c r="E3" s="64"/>
      <c r="F3" s="64"/>
    </row>
    <row r="4" spans="1:6" x14ac:dyDescent="0.25">
      <c r="A4" s="4" t="s">
        <v>333</v>
      </c>
      <c r="B4" s="30" t="s">
        <v>334</v>
      </c>
      <c r="C4" s="52"/>
      <c r="D4" s="61"/>
      <c r="E4" s="46"/>
      <c r="F4" s="46"/>
    </row>
    <row r="5" spans="1:6" x14ac:dyDescent="0.25">
      <c r="A5" s="4"/>
      <c r="B5" s="30"/>
      <c r="C5" s="52"/>
      <c r="D5" s="61"/>
      <c r="E5" s="46"/>
      <c r="F5" s="46"/>
    </row>
    <row r="6" spans="1:6" ht="26.25" x14ac:dyDescent="0.25">
      <c r="A6" s="214" t="s">
        <v>548</v>
      </c>
      <c r="B6" s="30" t="s">
        <v>549</v>
      </c>
      <c r="C6" s="52" t="s">
        <v>550</v>
      </c>
      <c r="D6" s="61"/>
      <c r="E6" s="51">
        <v>50000</v>
      </c>
      <c r="F6" s="184">
        <f>+E6</f>
        <v>50000</v>
      </c>
    </row>
    <row r="7" spans="1:6" x14ac:dyDescent="0.25">
      <c r="A7" s="4"/>
      <c r="B7" s="30"/>
      <c r="C7" s="52"/>
      <c r="D7" s="61"/>
      <c r="E7" s="46"/>
      <c r="F7" s="46"/>
    </row>
    <row r="8" spans="1:6" x14ac:dyDescent="0.25">
      <c r="A8" s="4"/>
      <c r="B8" s="30"/>
      <c r="C8" s="52"/>
      <c r="D8" s="61"/>
      <c r="E8" s="46"/>
      <c r="F8" s="46"/>
    </row>
    <row r="9" spans="1:6" ht="26.25" x14ac:dyDescent="0.25">
      <c r="A9" s="214" t="s">
        <v>431</v>
      </c>
      <c r="B9" s="30" t="s">
        <v>432</v>
      </c>
      <c r="C9" s="52" t="s">
        <v>29</v>
      </c>
      <c r="D9" s="61">
        <v>14</v>
      </c>
      <c r="E9" s="46"/>
      <c r="F9" s="184" t="str">
        <f t="shared" ref="F9" si="0">IF(E9="-","Rate Only",IF(E9="","",ROUND($D9*E9,2)))</f>
        <v/>
      </c>
    </row>
    <row r="10" spans="1:6" x14ac:dyDescent="0.25">
      <c r="A10" s="4"/>
      <c r="B10" s="30"/>
      <c r="C10" s="52"/>
      <c r="D10" s="61"/>
      <c r="E10" s="46"/>
      <c r="F10" s="46"/>
    </row>
    <row r="11" spans="1:6" ht="26.25" x14ac:dyDescent="0.25">
      <c r="A11" s="4" t="s">
        <v>435</v>
      </c>
      <c r="B11" s="30" t="s">
        <v>436</v>
      </c>
      <c r="C11" s="52"/>
      <c r="D11" s="61"/>
      <c r="E11" s="46"/>
      <c r="F11" s="46"/>
    </row>
    <row r="12" spans="1:6" x14ac:dyDescent="0.25">
      <c r="A12" s="4"/>
      <c r="B12" s="30"/>
      <c r="C12" s="52"/>
      <c r="D12" s="61"/>
      <c r="E12" s="46"/>
      <c r="F12" s="46"/>
    </row>
    <row r="13" spans="1:6" x14ac:dyDescent="0.25">
      <c r="A13" s="4"/>
      <c r="B13" s="30" t="s">
        <v>437</v>
      </c>
      <c r="C13" s="52"/>
      <c r="D13" s="61"/>
      <c r="E13" s="46"/>
      <c r="F13" s="46"/>
    </row>
    <row r="14" spans="1:6" x14ac:dyDescent="0.25">
      <c r="A14" s="4"/>
      <c r="B14" s="30"/>
      <c r="C14" s="52"/>
      <c r="D14" s="61"/>
      <c r="E14" s="46"/>
      <c r="F14" s="46"/>
    </row>
    <row r="15" spans="1:6" x14ac:dyDescent="0.25">
      <c r="A15" s="4"/>
      <c r="B15" s="30" t="s">
        <v>433</v>
      </c>
      <c r="C15" s="52" t="s">
        <v>10</v>
      </c>
      <c r="D15" s="61">
        <v>20</v>
      </c>
      <c r="E15" s="46"/>
      <c r="F15" s="184" t="str">
        <f t="shared" ref="F15" si="1">IF(E15="-","Rate Only",IF(E15="","",ROUND($D15*E15,2)))</f>
        <v/>
      </c>
    </row>
    <row r="16" spans="1:6" x14ac:dyDescent="0.25">
      <c r="A16" s="4"/>
      <c r="B16" s="30"/>
      <c r="C16" s="52"/>
      <c r="D16" s="61"/>
      <c r="E16" s="46"/>
      <c r="F16" s="46"/>
    </row>
    <row r="17" spans="1:7" ht="26.25" x14ac:dyDescent="0.25">
      <c r="A17" s="4"/>
      <c r="B17" s="30" t="s">
        <v>434</v>
      </c>
      <c r="C17" s="52" t="s">
        <v>10</v>
      </c>
      <c r="D17" s="61">
        <v>5</v>
      </c>
      <c r="E17" s="46"/>
      <c r="F17" s="184" t="str">
        <f t="shared" ref="F17" si="2">IF(E17="-","Rate Only",IF(E17="","",ROUND($D17*E17,2)))</f>
        <v/>
      </c>
    </row>
    <row r="18" spans="1:7" x14ac:dyDescent="0.25">
      <c r="A18" s="4"/>
      <c r="B18" s="30"/>
      <c r="C18" s="52"/>
      <c r="D18" s="61"/>
      <c r="E18" s="46"/>
      <c r="F18" s="46"/>
    </row>
    <row r="19" spans="1:7" x14ac:dyDescent="0.25">
      <c r="A19" s="4"/>
      <c r="B19" s="30" t="s">
        <v>438</v>
      </c>
      <c r="C19" s="52"/>
      <c r="D19" s="61"/>
      <c r="E19" s="46"/>
      <c r="F19" s="46"/>
    </row>
    <row r="20" spans="1:7" x14ac:dyDescent="0.25">
      <c r="A20" s="4"/>
      <c r="B20" s="30"/>
      <c r="C20" s="52"/>
      <c r="D20" s="61"/>
      <c r="E20" s="46"/>
      <c r="F20" s="46"/>
    </row>
    <row r="21" spans="1:7" x14ac:dyDescent="0.25">
      <c r="A21" s="4"/>
      <c r="B21" s="30" t="s">
        <v>439</v>
      </c>
      <c r="C21" s="52"/>
      <c r="D21" s="61"/>
      <c r="E21" s="46"/>
      <c r="F21" s="184" t="str">
        <f t="shared" ref="F21" si="3">IF(E21="-","Rate Only",IF(E21="","",ROUND($D21*E21,2)))</f>
        <v/>
      </c>
    </row>
    <row r="22" spans="1:7" x14ac:dyDescent="0.25">
      <c r="A22" s="4"/>
      <c r="B22" s="30"/>
      <c r="C22" s="52"/>
      <c r="D22" s="61"/>
      <c r="E22" s="46"/>
      <c r="F22" s="46"/>
    </row>
    <row r="23" spans="1:7" ht="26.25" x14ac:dyDescent="0.25">
      <c r="A23" s="4"/>
      <c r="B23" s="30" t="s">
        <v>440</v>
      </c>
      <c r="C23" s="52" t="s">
        <v>98</v>
      </c>
      <c r="D23" s="61">
        <v>52</v>
      </c>
      <c r="E23" s="46"/>
      <c r="F23" s="184" t="str">
        <f t="shared" ref="F23" si="4">IF(E23="-","Rate Only",IF(E23="","",ROUND($D23*E23,2)))</f>
        <v/>
      </c>
    </row>
    <row r="24" spans="1:7" x14ac:dyDescent="0.25">
      <c r="A24" s="4"/>
      <c r="B24" s="30"/>
      <c r="C24" s="52"/>
      <c r="D24" s="61"/>
      <c r="E24" s="46"/>
      <c r="F24" s="46"/>
    </row>
    <row r="25" spans="1:7" x14ac:dyDescent="0.25">
      <c r="A25" s="4"/>
      <c r="B25" s="30" t="s">
        <v>441</v>
      </c>
      <c r="C25" s="52"/>
      <c r="D25" s="61"/>
      <c r="E25" s="46"/>
      <c r="F25" s="46"/>
    </row>
    <row r="26" spans="1:7" x14ac:dyDescent="0.25">
      <c r="A26" s="4"/>
      <c r="B26" s="30"/>
      <c r="C26" s="52"/>
      <c r="D26" s="61"/>
      <c r="E26" s="46"/>
      <c r="F26" s="46"/>
    </row>
    <row r="27" spans="1:7" x14ac:dyDescent="0.25">
      <c r="A27" s="4"/>
      <c r="B27" s="30" t="s">
        <v>442</v>
      </c>
      <c r="C27" s="52" t="s">
        <v>98</v>
      </c>
      <c r="D27" s="61">
        <v>52</v>
      </c>
      <c r="E27" s="46"/>
      <c r="F27" s="184" t="str">
        <f t="shared" ref="F27" si="5">IF(E27="-","Rate Only",IF(E27="","",ROUND($D27*E27,2)))</f>
        <v/>
      </c>
    </row>
    <row r="28" spans="1:7" x14ac:dyDescent="0.25">
      <c r="A28" s="4"/>
      <c r="B28" s="30"/>
      <c r="C28" s="52"/>
      <c r="D28" s="61"/>
      <c r="E28" s="46"/>
      <c r="F28" s="46"/>
    </row>
    <row r="29" spans="1:7" x14ac:dyDescent="0.25">
      <c r="A29" s="4" t="s">
        <v>443</v>
      </c>
      <c r="B29" s="30" t="s">
        <v>570</v>
      </c>
      <c r="C29" s="52" t="s">
        <v>12</v>
      </c>
      <c r="D29" s="61"/>
      <c r="E29" s="46">
        <v>30000</v>
      </c>
      <c r="F29" s="184">
        <v>30000</v>
      </c>
      <c r="G29" s="203"/>
    </row>
    <row r="30" spans="1:7" x14ac:dyDescent="0.25">
      <c r="A30" s="4"/>
      <c r="B30" s="30"/>
      <c r="C30" s="52"/>
      <c r="D30" s="61"/>
      <c r="E30" s="46"/>
      <c r="F30" s="46"/>
    </row>
    <row r="31" spans="1:7" x14ac:dyDescent="0.25">
      <c r="A31" s="4"/>
      <c r="B31" s="30" t="s">
        <v>13</v>
      </c>
      <c r="C31" s="52" t="s">
        <v>14</v>
      </c>
      <c r="D31" s="151">
        <v>30000</v>
      </c>
      <c r="E31" s="46"/>
      <c r="F31" s="184" t="str">
        <f t="shared" ref="F31" si="6">IF(E31="-","Rate Only",IF(E31="","",ROUND($D31*E31,2)))</f>
        <v/>
      </c>
    </row>
    <row r="32" spans="1:7" x14ac:dyDescent="0.25">
      <c r="A32" s="4"/>
      <c r="B32" s="30"/>
      <c r="C32" s="52"/>
      <c r="D32" s="61"/>
      <c r="E32" s="46"/>
      <c r="F32" s="46"/>
    </row>
    <row r="33" spans="1:6" x14ac:dyDescent="0.25">
      <c r="A33" s="4"/>
      <c r="B33" s="30"/>
      <c r="C33" s="52"/>
      <c r="D33" s="61"/>
      <c r="E33" s="46"/>
      <c r="F33" s="46"/>
    </row>
    <row r="34" spans="1:6" x14ac:dyDescent="0.25">
      <c r="A34" s="4"/>
      <c r="B34" s="30"/>
      <c r="C34" s="52"/>
      <c r="D34" s="61"/>
      <c r="E34" s="46"/>
      <c r="F34" s="46"/>
    </row>
    <row r="35" spans="1:6" x14ac:dyDescent="0.25">
      <c r="A35" s="4"/>
      <c r="B35" s="30"/>
      <c r="C35" s="52"/>
      <c r="D35" s="61"/>
      <c r="E35" s="46"/>
      <c r="F35" s="46"/>
    </row>
    <row r="36" spans="1:6" x14ac:dyDescent="0.25">
      <c r="A36" s="4"/>
      <c r="B36" s="30"/>
      <c r="C36" s="52"/>
      <c r="D36" s="61"/>
      <c r="E36" s="46"/>
      <c r="F36" s="46"/>
    </row>
    <row r="37" spans="1:6" x14ac:dyDescent="0.25">
      <c r="A37" s="4"/>
      <c r="B37" s="30"/>
      <c r="C37" s="52"/>
      <c r="D37" s="61"/>
      <c r="E37" s="46"/>
      <c r="F37" s="46"/>
    </row>
    <row r="38" spans="1:6" x14ac:dyDescent="0.25">
      <c r="A38" s="4"/>
      <c r="B38" s="30"/>
      <c r="C38" s="52"/>
      <c r="D38" s="61"/>
      <c r="E38" s="46"/>
      <c r="F38" s="46"/>
    </row>
    <row r="39" spans="1:6" x14ac:dyDescent="0.25">
      <c r="A39" s="4"/>
      <c r="B39" s="30"/>
      <c r="C39" s="52"/>
      <c r="D39" s="61"/>
      <c r="E39" s="46"/>
      <c r="F39" s="46"/>
    </row>
    <row r="40" spans="1:6" x14ac:dyDescent="0.25">
      <c r="A40" s="4"/>
      <c r="B40" s="30"/>
      <c r="C40" s="52"/>
      <c r="D40" s="61"/>
      <c r="E40" s="46"/>
      <c r="F40" s="46"/>
    </row>
    <row r="41" spans="1:6" x14ac:dyDescent="0.25">
      <c r="A41" s="4"/>
      <c r="B41" s="30"/>
      <c r="C41" s="52"/>
      <c r="D41" s="61"/>
      <c r="E41" s="46"/>
      <c r="F41" s="46"/>
    </row>
    <row r="42" spans="1:6" x14ac:dyDescent="0.25">
      <c r="A42" s="4"/>
      <c r="B42" s="30"/>
      <c r="C42" s="52"/>
      <c r="D42" s="61"/>
      <c r="E42" s="46"/>
      <c r="F42" s="46"/>
    </row>
    <row r="43" spans="1:6" x14ac:dyDescent="0.25">
      <c r="A43" s="80"/>
      <c r="B43" s="35"/>
      <c r="C43" s="82"/>
      <c r="D43" s="82"/>
      <c r="E43" s="62"/>
      <c r="F43" s="62"/>
    </row>
    <row r="44" spans="1:6" x14ac:dyDescent="0.25">
      <c r="A44" s="83"/>
      <c r="B44" s="221" t="s">
        <v>9</v>
      </c>
      <c r="C44" s="222"/>
      <c r="D44" s="222"/>
      <c r="E44" s="223"/>
      <c r="F44" s="51">
        <f>SUM(F4:F42)</f>
        <v>80000</v>
      </c>
    </row>
    <row r="45" spans="1:6" x14ac:dyDescent="0.25">
      <c r="A45" s="84"/>
      <c r="B45" s="37"/>
      <c r="C45" s="86"/>
      <c r="D45" s="86"/>
      <c r="E45" s="64"/>
      <c r="F45" s="64"/>
    </row>
    <row r="46" spans="1:6" x14ac:dyDescent="0.25">
      <c r="A46" s="28"/>
      <c r="C46" s="90" t="s">
        <v>593</v>
      </c>
    </row>
  </sheetData>
  <mergeCells count="1">
    <mergeCell ref="B44:E44"/>
  </mergeCells>
  <pageMargins left="0.7" right="0.7" top="0.83333333333333337" bottom="0.75" header="0.3" footer="0.3"/>
  <pageSetup paperSize="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0"/>
  <sheetViews>
    <sheetView view="pageBreakPreview" topLeftCell="A34" zoomScaleNormal="100" zoomScaleSheetLayoutView="100" zoomScalePageLayoutView="145" workbookViewId="0">
      <selection activeCell="C50" sqref="C50"/>
    </sheetView>
  </sheetViews>
  <sheetFormatPr defaultRowHeight="15" x14ac:dyDescent="0.25"/>
  <cols>
    <col min="1" max="1" width="9.140625" style="22"/>
    <col min="2" max="2" width="33.7109375" style="10" customWidth="1"/>
    <col min="3" max="3" width="9.28515625" style="10" customWidth="1"/>
    <col min="4" max="4" width="10.85546875" style="28" customWidth="1"/>
    <col min="5" max="5" width="11.28515625" style="10" bestFit="1" customWidth="1"/>
    <col min="6" max="6" width="13.28515625" style="10" customWidth="1"/>
  </cols>
  <sheetData>
    <row r="1" spans="1:6" x14ac:dyDescent="0.25">
      <c r="A1" s="18"/>
      <c r="B1" s="1"/>
      <c r="C1" s="1"/>
      <c r="D1" s="38"/>
      <c r="E1" s="3"/>
      <c r="F1" s="3"/>
    </row>
    <row r="2" spans="1:6" x14ac:dyDescent="0.25">
      <c r="A2" s="21" t="s">
        <v>0</v>
      </c>
      <c r="B2" s="4" t="s">
        <v>1</v>
      </c>
      <c r="C2" s="13" t="s">
        <v>2</v>
      </c>
      <c r="D2" s="15" t="s">
        <v>3</v>
      </c>
      <c r="E2" s="12" t="s">
        <v>4</v>
      </c>
      <c r="F2" s="11" t="s">
        <v>5</v>
      </c>
    </row>
    <row r="3" spans="1:6" x14ac:dyDescent="0.25">
      <c r="A3" s="20"/>
      <c r="B3" s="7"/>
      <c r="C3" s="7"/>
      <c r="D3" s="40"/>
      <c r="E3" s="9"/>
      <c r="F3" s="9"/>
    </row>
    <row r="4" spans="1:6" x14ac:dyDescent="0.25">
      <c r="A4" s="21" t="s">
        <v>408</v>
      </c>
      <c r="B4" s="4" t="s">
        <v>352</v>
      </c>
      <c r="C4" s="4"/>
      <c r="D4" s="39"/>
      <c r="E4" s="6"/>
      <c r="F4" s="6"/>
    </row>
    <row r="5" spans="1:6" x14ac:dyDescent="0.25">
      <c r="A5" s="21"/>
      <c r="B5" s="4"/>
      <c r="C5" s="4"/>
      <c r="D5" s="39"/>
      <c r="E5" s="6"/>
      <c r="F5" s="6"/>
    </row>
    <row r="6" spans="1:6" x14ac:dyDescent="0.25">
      <c r="A6" s="21">
        <v>85.02</v>
      </c>
      <c r="B6" s="4" t="s">
        <v>353</v>
      </c>
      <c r="C6" s="4"/>
      <c r="D6" s="39"/>
      <c r="E6" s="46"/>
      <c r="F6" s="50" t="str">
        <f t="shared" ref="F6:F7" si="0">IF(E6="-","Rate Only",IF(E6="","",ROUND($D6*E6,2)))</f>
        <v/>
      </c>
    </row>
    <row r="7" spans="1:6" x14ac:dyDescent="0.25">
      <c r="A7" s="21"/>
      <c r="B7" s="4" t="s">
        <v>571</v>
      </c>
      <c r="C7" s="4" t="s">
        <v>81</v>
      </c>
      <c r="D7" s="39">
        <v>1</v>
      </c>
      <c r="E7" s="6"/>
      <c r="F7" s="184" t="str">
        <f t="shared" si="0"/>
        <v/>
      </c>
    </row>
    <row r="8" spans="1:6" x14ac:dyDescent="0.25">
      <c r="A8" s="21"/>
      <c r="B8" s="4"/>
      <c r="C8" s="4"/>
      <c r="D8" s="39"/>
      <c r="E8" s="6"/>
      <c r="F8" s="6"/>
    </row>
    <row r="9" spans="1:6" x14ac:dyDescent="0.25">
      <c r="A9" s="21"/>
      <c r="B9" s="4"/>
      <c r="C9" s="4"/>
      <c r="D9" s="39"/>
      <c r="E9" s="6"/>
      <c r="F9" s="6"/>
    </row>
    <row r="10" spans="1:6" x14ac:dyDescent="0.25">
      <c r="A10" s="21"/>
      <c r="B10" s="4"/>
      <c r="C10" s="4"/>
      <c r="D10" s="39"/>
      <c r="E10" s="6"/>
      <c r="F10" s="6"/>
    </row>
    <row r="11" spans="1:6" x14ac:dyDescent="0.25">
      <c r="A11" s="21"/>
      <c r="B11" s="4"/>
      <c r="C11" s="4"/>
      <c r="D11" s="39"/>
      <c r="E11" s="6"/>
      <c r="F11" s="6"/>
    </row>
    <row r="12" spans="1:6" x14ac:dyDescent="0.25">
      <c r="A12" s="21"/>
      <c r="B12" s="4"/>
      <c r="C12" s="4"/>
      <c r="D12" s="39"/>
      <c r="E12" s="6"/>
      <c r="F12" s="6"/>
    </row>
    <row r="13" spans="1:6" x14ac:dyDescent="0.25">
      <c r="A13" s="21"/>
      <c r="B13" s="4"/>
      <c r="C13" s="4"/>
      <c r="D13" s="39"/>
      <c r="E13" s="6"/>
      <c r="F13" s="6"/>
    </row>
    <row r="14" spans="1:6" x14ac:dyDescent="0.25">
      <c r="A14" s="21"/>
      <c r="B14" s="4"/>
      <c r="C14" s="4"/>
      <c r="D14" s="39"/>
      <c r="E14" s="6"/>
      <c r="F14" s="6"/>
    </row>
    <row r="15" spans="1:6" x14ac:dyDescent="0.25">
      <c r="A15" s="21"/>
      <c r="B15" s="4"/>
      <c r="C15" s="4"/>
      <c r="D15" s="39"/>
      <c r="E15" s="6"/>
      <c r="F15" s="6"/>
    </row>
    <row r="16" spans="1:6" x14ac:dyDescent="0.25">
      <c r="A16" s="21"/>
      <c r="B16" s="4"/>
      <c r="C16" s="4"/>
      <c r="D16" s="39"/>
      <c r="E16" s="6"/>
      <c r="F16" s="6"/>
    </row>
    <row r="17" spans="1:6" x14ac:dyDescent="0.25">
      <c r="A17" s="21"/>
      <c r="B17" s="4"/>
      <c r="C17" s="4"/>
      <c r="D17" s="39"/>
      <c r="E17" s="6"/>
      <c r="F17" s="6"/>
    </row>
    <row r="18" spans="1:6" x14ac:dyDescent="0.25">
      <c r="A18" s="21"/>
      <c r="B18" s="4"/>
      <c r="C18" s="4"/>
      <c r="D18" s="39"/>
      <c r="E18" s="6"/>
      <c r="F18" s="6"/>
    </row>
    <row r="19" spans="1:6" x14ac:dyDescent="0.25">
      <c r="A19" s="21"/>
      <c r="B19" s="4"/>
      <c r="C19" s="4"/>
      <c r="D19" s="39"/>
      <c r="E19" s="6"/>
      <c r="F19" s="6"/>
    </row>
    <row r="20" spans="1:6" x14ac:dyDescent="0.25">
      <c r="A20" s="21"/>
      <c r="B20" s="4"/>
      <c r="C20" s="4"/>
      <c r="D20" s="39"/>
      <c r="E20" s="6"/>
      <c r="F20" s="6"/>
    </row>
    <row r="21" spans="1:6" x14ac:dyDescent="0.25">
      <c r="A21" s="21"/>
      <c r="B21" s="4"/>
      <c r="C21" s="4"/>
      <c r="D21" s="39"/>
      <c r="E21" s="6"/>
      <c r="F21" s="6"/>
    </row>
    <row r="22" spans="1:6" x14ac:dyDescent="0.25">
      <c r="A22" s="21"/>
      <c r="B22" s="4"/>
      <c r="C22" s="4"/>
      <c r="D22" s="39"/>
      <c r="E22" s="6"/>
      <c r="F22" s="6"/>
    </row>
    <row r="23" spans="1:6" x14ac:dyDescent="0.25">
      <c r="A23" s="21"/>
      <c r="B23" s="4"/>
      <c r="C23" s="4"/>
      <c r="D23" s="39"/>
      <c r="E23" s="6"/>
      <c r="F23" s="6"/>
    </row>
    <row r="24" spans="1:6" x14ac:dyDescent="0.25">
      <c r="A24" s="21"/>
      <c r="B24" s="4"/>
      <c r="C24" s="4"/>
      <c r="D24" s="39"/>
      <c r="E24" s="6"/>
      <c r="F24" s="6"/>
    </row>
    <row r="25" spans="1:6" x14ac:dyDescent="0.25">
      <c r="A25" s="21"/>
      <c r="B25" s="4"/>
      <c r="C25" s="4"/>
      <c r="D25" s="39"/>
      <c r="E25" s="6"/>
      <c r="F25" s="6"/>
    </row>
    <row r="26" spans="1:6" x14ac:dyDescent="0.25">
      <c r="A26" s="21"/>
      <c r="B26" s="4"/>
      <c r="C26" s="4"/>
      <c r="D26" s="39"/>
      <c r="E26" s="6"/>
      <c r="F26" s="6"/>
    </row>
    <row r="27" spans="1:6" x14ac:dyDescent="0.25">
      <c r="A27" s="21"/>
      <c r="B27" s="4"/>
      <c r="C27" s="4"/>
      <c r="D27" s="39"/>
      <c r="E27" s="6"/>
      <c r="F27" s="6"/>
    </row>
    <row r="28" spans="1:6" x14ac:dyDescent="0.25">
      <c r="A28" s="21"/>
      <c r="B28" s="4"/>
      <c r="C28" s="4"/>
      <c r="D28" s="39"/>
      <c r="E28" s="6"/>
      <c r="F28" s="6"/>
    </row>
    <row r="29" spans="1:6" x14ac:dyDescent="0.25">
      <c r="A29" s="21"/>
      <c r="B29" s="4"/>
      <c r="C29" s="4"/>
      <c r="D29" s="39"/>
      <c r="E29" s="6"/>
      <c r="F29" s="6"/>
    </row>
    <row r="30" spans="1:6" x14ac:dyDescent="0.25">
      <c r="A30" s="21"/>
      <c r="B30" s="4"/>
      <c r="C30" s="4"/>
      <c r="D30" s="39"/>
      <c r="E30" s="6"/>
      <c r="F30" s="6"/>
    </row>
    <row r="31" spans="1:6" x14ac:dyDescent="0.25">
      <c r="A31" s="21"/>
      <c r="B31" s="4"/>
      <c r="C31" s="4"/>
      <c r="D31" s="39"/>
      <c r="E31" s="6"/>
      <c r="F31" s="6"/>
    </row>
    <row r="32" spans="1:6" x14ac:dyDescent="0.25">
      <c r="A32" s="21"/>
      <c r="B32" s="4"/>
      <c r="C32" s="4"/>
      <c r="D32" s="39"/>
      <c r="E32" s="6"/>
      <c r="F32" s="6"/>
    </row>
    <row r="33" spans="1:6" x14ac:dyDescent="0.25">
      <c r="A33" s="21"/>
      <c r="B33" s="4"/>
      <c r="C33" s="4"/>
      <c r="D33" s="39"/>
      <c r="E33" s="6"/>
      <c r="F33" s="6"/>
    </row>
    <row r="34" spans="1:6" x14ac:dyDescent="0.25">
      <c r="A34" s="21"/>
      <c r="B34" s="4"/>
      <c r="C34" s="4"/>
      <c r="D34" s="39"/>
      <c r="E34" s="6"/>
      <c r="F34" s="6"/>
    </row>
    <row r="35" spans="1:6" x14ac:dyDescent="0.25">
      <c r="A35" s="21"/>
      <c r="B35" s="4"/>
      <c r="C35" s="4"/>
      <c r="D35" s="39"/>
      <c r="E35" s="6"/>
      <c r="F35" s="6"/>
    </row>
    <row r="36" spans="1:6" x14ac:dyDescent="0.25">
      <c r="A36" s="21"/>
      <c r="B36" s="4"/>
      <c r="C36" s="4"/>
      <c r="D36" s="39"/>
      <c r="E36" s="6"/>
      <c r="F36" s="6"/>
    </row>
    <row r="37" spans="1:6" x14ac:dyDescent="0.25">
      <c r="A37" s="21"/>
      <c r="B37" s="4"/>
      <c r="C37" s="4"/>
      <c r="D37" s="39"/>
      <c r="E37" s="6"/>
      <c r="F37" s="6"/>
    </row>
    <row r="38" spans="1:6" x14ac:dyDescent="0.25">
      <c r="A38" s="21"/>
      <c r="B38" s="4"/>
      <c r="C38" s="4"/>
      <c r="D38" s="39"/>
      <c r="E38" s="6"/>
      <c r="F38" s="6"/>
    </row>
    <row r="39" spans="1:6" x14ac:dyDescent="0.25">
      <c r="A39" s="21"/>
      <c r="B39" s="4"/>
      <c r="C39" s="4"/>
      <c r="D39" s="39"/>
      <c r="E39" s="6"/>
      <c r="F39" s="6"/>
    </row>
    <row r="40" spans="1:6" x14ac:dyDescent="0.25">
      <c r="A40" s="21"/>
      <c r="B40" s="4"/>
      <c r="C40" s="4"/>
      <c r="D40" s="39"/>
      <c r="E40" s="6"/>
      <c r="F40" s="6"/>
    </row>
    <row r="41" spans="1:6" x14ac:dyDescent="0.25">
      <c r="A41" s="21"/>
      <c r="B41" s="4"/>
      <c r="C41" s="4"/>
      <c r="D41" s="39"/>
      <c r="E41" s="6"/>
      <c r="F41" s="6"/>
    </row>
    <row r="42" spans="1:6" x14ac:dyDescent="0.25">
      <c r="A42" s="21"/>
      <c r="B42" s="4"/>
      <c r="C42" s="4"/>
      <c r="D42" s="39"/>
      <c r="E42" s="6"/>
      <c r="F42" s="6"/>
    </row>
    <row r="43" spans="1:6" x14ac:dyDescent="0.25">
      <c r="A43" s="21"/>
      <c r="B43" s="4"/>
      <c r="C43" s="4"/>
      <c r="D43" s="39"/>
      <c r="E43" s="6"/>
      <c r="F43" s="6"/>
    </row>
    <row r="44" spans="1:6" x14ac:dyDescent="0.25">
      <c r="A44" s="21"/>
      <c r="B44" s="4"/>
      <c r="C44" s="4"/>
      <c r="D44" s="39"/>
      <c r="E44" s="6"/>
      <c r="F44" s="6"/>
    </row>
    <row r="45" spans="1:6" x14ac:dyDescent="0.25">
      <c r="A45" s="21"/>
      <c r="B45" s="4"/>
      <c r="C45" s="4"/>
      <c r="D45" s="39"/>
      <c r="E45" s="6"/>
      <c r="F45" s="6"/>
    </row>
    <row r="46" spans="1:6" x14ac:dyDescent="0.25">
      <c r="A46" s="21"/>
      <c r="B46" s="4"/>
      <c r="C46" s="4"/>
      <c r="D46" s="39"/>
      <c r="E46" s="6"/>
      <c r="F46" s="6"/>
    </row>
    <row r="47" spans="1:6" x14ac:dyDescent="0.25">
      <c r="A47" s="80"/>
      <c r="B47" s="35"/>
      <c r="C47" s="82"/>
      <c r="D47" s="82"/>
      <c r="E47" s="62"/>
      <c r="F47" s="62"/>
    </row>
    <row r="48" spans="1:6" x14ac:dyDescent="0.25">
      <c r="A48" s="83"/>
      <c r="B48" s="221" t="s">
        <v>9</v>
      </c>
      <c r="C48" s="228"/>
      <c r="D48" s="228"/>
      <c r="E48" s="223"/>
      <c r="F48" s="51" t="str">
        <f>IF(SUM(F6:F46)&gt;0,SUM(F6:F46)," ")</f>
        <v xml:space="preserve"> </v>
      </c>
    </row>
    <row r="49" spans="1:6" x14ac:dyDescent="0.25">
      <c r="A49" s="84"/>
      <c r="B49" s="37"/>
      <c r="C49" s="86"/>
      <c r="D49" s="86"/>
      <c r="E49" s="64"/>
      <c r="F49" s="64"/>
    </row>
    <row r="50" spans="1:6" x14ac:dyDescent="0.25">
      <c r="C50" s="116" t="s">
        <v>471</v>
      </c>
    </row>
  </sheetData>
  <mergeCells count="1">
    <mergeCell ref="B48:E48"/>
  </mergeCells>
  <pageMargins left="0.7" right="0.7" top="0.83333333333333337" bottom="0.75" header="0.3" footer="0.3"/>
  <pageSetup paperSize="9" scale="99" orientation="portrait" r:id="rId1"/>
  <headerFooter>
    <oddHeader xml:space="preserve">&amp;L&amp;8BAKWENA PLATINUM CORRIDOR CONCESSIONAIRE (PTY) LTD
CONTRACT NO: BPCC-2018/UG/HS24-HS25/001
SECTION A ROADWORKS
</oddHeader>
    <oddFooter>&amp;R&amp;8&amp;Z&amp;F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67"/>
  <sheetViews>
    <sheetView view="pageBreakPreview" topLeftCell="A61" zoomScaleNormal="100" zoomScaleSheetLayoutView="100" zoomScalePageLayoutView="98" workbookViewId="0">
      <selection activeCell="B74" sqref="B74"/>
    </sheetView>
  </sheetViews>
  <sheetFormatPr defaultRowHeight="15" x14ac:dyDescent="0.25"/>
  <cols>
    <col min="1" max="1" width="9.140625" style="60"/>
    <col min="2" max="2" width="49.42578125" style="32" customWidth="1"/>
    <col min="3" max="3" width="22" style="42" customWidth="1"/>
  </cols>
  <sheetData>
    <row r="1" spans="1:3" x14ac:dyDescent="0.25">
      <c r="A1" s="58"/>
      <c r="B1" s="133"/>
      <c r="C1" s="62"/>
    </row>
    <row r="2" spans="1:3" x14ac:dyDescent="0.25">
      <c r="A2" s="19" t="s">
        <v>349</v>
      </c>
      <c r="B2" s="44" t="s">
        <v>350</v>
      </c>
      <c r="C2" s="63" t="s">
        <v>351</v>
      </c>
    </row>
    <row r="3" spans="1:3" x14ac:dyDescent="0.25">
      <c r="A3" s="59"/>
      <c r="B3" s="45"/>
      <c r="C3" s="64"/>
    </row>
    <row r="4" spans="1:3" x14ac:dyDescent="0.25">
      <c r="A4" s="19">
        <v>12</v>
      </c>
      <c r="B4" s="44" t="s">
        <v>17</v>
      </c>
      <c r="C4" s="46">
        <f>'1200'!F44</f>
        <v>50000</v>
      </c>
    </row>
    <row r="5" spans="1:3" x14ac:dyDescent="0.25">
      <c r="A5" s="19"/>
      <c r="B5" s="44"/>
      <c r="C5" s="46"/>
    </row>
    <row r="6" spans="1:3" ht="26.25" x14ac:dyDescent="0.25">
      <c r="A6" s="19">
        <v>13</v>
      </c>
      <c r="B6" s="44" t="s">
        <v>356</v>
      </c>
      <c r="C6" s="46" t="str">
        <f>'1300'!F48</f>
        <v xml:space="preserve"> </v>
      </c>
    </row>
    <row r="7" spans="1:3" x14ac:dyDescent="0.25">
      <c r="A7" s="19"/>
      <c r="B7" s="44"/>
      <c r="C7" s="46"/>
    </row>
    <row r="8" spans="1:3" ht="26.25" x14ac:dyDescent="0.25">
      <c r="A8" s="19">
        <v>14</v>
      </c>
      <c r="B8" s="44" t="s">
        <v>357</v>
      </c>
      <c r="C8" s="46">
        <f>'1400'!F204</f>
        <v>1115000</v>
      </c>
    </row>
    <row r="9" spans="1:3" x14ac:dyDescent="0.25">
      <c r="A9" s="19"/>
      <c r="B9" s="44"/>
      <c r="C9" s="46"/>
    </row>
    <row r="10" spans="1:3" x14ac:dyDescent="0.25">
      <c r="A10" s="19">
        <v>15</v>
      </c>
      <c r="B10" s="44" t="s">
        <v>83</v>
      </c>
      <c r="C10" s="46">
        <f>'1500'!F137</f>
        <v>250000</v>
      </c>
    </row>
    <row r="11" spans="1:3" x14ac:dyDescent="0.25">
      <c r="A11" s="19"/>
      <c r="B11" s="44"/>
      <c r="C11" s="46"/>
    </row>
    <row r="12" spans="1:3" x14ac:dyDescent="0.25">
      <c r="A12" s="19">
        <v>17</v>
      </c>
      <c r="B12" s="44" t="s">
        <v>358</v>
      </c>
      <c r="C12" s="46">
        <f>'1700'!F41</f>
        <v>30000</v>
      </c>
    </row>
    <row r="13" spans="1:3" x14ac:dyDescent="0.25">
      <c r="A13" s="19"/>
      <c r="B13" s="44"/>
      <c r="C13" s="46"/>
    </row>
    <row r="14" spans="1:3" x14ac:dyDescent="0.25">
      <c r="A14" s="19">
        <v>18</v>
      </c>
      <c r="B14" s="44" t="s">
        <v>119</v>
      </c>
      <c r="C14" s="46">
        <f>'1800'!F96</f>
        <v>500000</v>
      </c>
    </row>
    <row r="15" spans="1:3" x14ac:dyDescent="0.25">
      <c r="A15" s="19"/>
      <c r="B15" s="44"/>
      <c r="C15" s="46"/>
    </row>
    <row r="16" spans="1:3" x14ac:dyDescent="0.25">
      <c r="A16" s="19">
        <v>21</v>
      </c>
      <c r="B16" s="44" t="s">
        <v>146</v>
      </c>
      <c r="C16" s="46">
        <f>'2100'!F136</f>
        <v>0</v>
      </c>
    </row>
    <row r="17" spans="1:3" x14ac:dyDescent="0.25">
      <c r="A17" s="19"/>
      <c r="B17" s="44"/>
      <c r="C17" s="46"/>
    </row>
    <row r="18" spans="1:3" ht="26.25" x14ac:dyDescent="0.25">
      <c r="A18" s="205">
        <v>23</v>
      </c>
      <c r="B18" s="44" t="s">
        <v>359</v>
      </c>
      <c r="C18" s="46" t="str">
        <f>'2300'!F88</f>
        <v xml:space="preserve"> </v>
      </c>
    </row>
    <row r="19" spans="1:3" x14ac:dyDescent="0.25">
      <c r="A19" s="19"/>
      <c r="B19" s="44"/>
      <c r="C19" s="46"/>
    </row>
    <row r="20" spans="1:3" x14ac:dyDescent="0.25">
      <c r="A20" s="19">
        <v>34</v>
      </c>
      <c r="B20" s="44" t="s">
        <v>296</v>
      </c>
      <c r="C20" s="46" t="str">
        <f>'3400'!F86</f>
        <v xml:space="preserve"> </v>
      </c>
    </row>
    <row r="21" spans="1:3" x14ac:dyDescent="0.25">
      <c r="A21" s="19"/>
      <c r="B21" s="44"/>
      <c r="C21" s="46"/>
    </row>
    <row r="22" spans="1:3" x14ac:dyDescent="0.25">
      <c r="A22" s="19">
        <v>35</v>
      </c>
      <c r="B22" s="44" t="s">
        <v>298</v>
      </c>
      <c r="C22" s="46" t="str">
        <f>'3500'!F40</f>
        <v xml:space="preserve"> </v>
      </c>
    </row>
    <row r="23" spans="1:3" x14ac:dyDescent="0.25">
      <c r="A23" s="19"/>
      <c r="B23" s="44"/>
      <c r="C23" s="46"/>
    </row>
    <row r="24" spans="1:3" x14ac:dyDescent="0.25">
      <c r="A24" s="19">
        <v>36</v>
      </c>
      <c r="B24" s="44" t="s">
        <v>302</v>
      </c>
      <c r="C24" s="46">
        <f>'3600'!F43</f>
        <v>300000</v>
      </c>
    </row>
    <row r="25" spans="1:3" x14ac:dyDescent="0.25">
      <c r="A25" s="19"/>
      <c r="B25" s="44"/>
      <c r="C25" s="46"/>
    </row>
    <row r="26" spans="1:3" x14ac:dyDescent="0.25">
      <c r="A26" s="19">
        <v>39</v>
      </c>
      <c r="B26" s="44" t="str">
        <f>'3900'!B4</f>
        <v>PATCHING AND REPAIRING EDGE BREAKS</v>
      </c>
      <c r="C26" s="46" t="str">
        <f>'3900'!F45</f>
        <v xml:space="preserve"> </v>
      </c>
    </row>
    <row r="27" spans="1:3" x14ac:dyDescent="0.25">
      <c r="A27" s="19"/>
      <c r="B27" s="44"/>
      <c r="C27" s="46"/>
    </row>
    <row r="28" spans="1:3" x14ac:dyDescent="0.25">
      <c r="A28" s="19">
        <v>38</v>
      </c>
      <c r="B28" s="44" t="s">
        <v>306</v>
      </c>
      <c r="C28" s="46" t="str">
        <f>'3800'!F42</f>
        <v xml:space="preserve"> </v>
      </c>
    </row>
    <row r="29" spans="1:3" x14ac:dyDescent="0.25">
      <c r="A29" s="19"/>
      <c r="B29" s="44"/>
      <c r="C29" s="46"/>
    </row>
    <row r="30" spans="1:3" x14ac:dyDescent="0.25">
      <c r="A30" s="19">
        <v>41</v>
      </c>
      <c r="B30" s="44" t="s">
        <v>309</v>
      </c>
      <c r="C30" s="46" t="str">
        <f>'4100'!F48</f>
        <v xml:space="preserve"> </v>
      </c>
    </row>
    <row r="31" spans="1:3" x14ac:dyDescent="0.25">
      <c r="A31" s="19"/>
      <c r="B31" s="44"/>
      <c r="C31" s="46"/>
    </row>
    <row r="32" spans="1:3" x14ac:dyDescent="0.25">
      <c r="A32" s="19">
        <v>42</v>
      </c>
      <c r="B32" s="44" t="s">
        <v>360</v>
      </c>
      <c r="C32" s="46" t="str">
        <f>'4200'!F44</f>
        <v xml:space="preserve"> </v>
      </c>
    </row>
    <row r="33" spans="1:5" x14ac:dyDescent="0.25">
      <c r="A33" s="19"/>
      <c r="B33" s="44"/>
      <c r="C33" s="46"/>
    </row>
    <row r="34" spans="1:5" ht="26.25" x14ac:dyDescent="0.25">
      <c r="A34" s="19">
        <v>48</v>
      </c>
      <c r="B34" s="44" t="s">
        <v>612</v>
      </c>
      <c r="C34" s="46" t="str">
        <f>'4800'!F44</f>
        <v xml:space="preserve"> </v>
      </c>
    </row>
    <row r="35" spans="1:5" x14ac:dyDescent="0.25">
      <c r="A35" s="19"/>
      <c r="B35" s="44"/>
      <c r="C35" s="46"/>
    </row>
    <row r="36" spans="1:5" x14ac:dyDescent="0.25">
      <c r="A36" s="19">
        <v>51</v>
      </c>
      <c r="B36" s="44" t="s">
        <v>361</v>
      </c>
      <c r="C36" s="46" t="str">
        <f>'5100'!F48</f>
        <v xml:space="preserve"> </v>
      </c>
    </row>
    <row r="37" spans="1:5" x14ac:dyDescent="0.25">
      <c r="A37" s="19"/>
      <c r="B37" s="44"/>
      <c r="C37" s="46"/>
    </row>
    <row r="38" spans="1:5" s="129" customFormat="1" x14ac:dyDescent="0.25">
      <c r="A38" s="58"/>
      <c r="B38" s="133"/>
      <c r="C38" s="62"/>
    </row>
    <row r="39" spans="1:5" s="130" customFormat="1" x14ac:dyDescent="0.25">
      <c r="A39" s="19"/>
      <c r="B39" s="44" t="s">
        <v>366</v>
      </c>
      <c r="C39" s="51">
        <f>SUM(C4:C36)</f>
        <v>2245000</v>
      </c>
    </row>
    <row r="40" spans="1:5" s="131" customFormat="1" x14ac:dyDescent="0.25">
      <c r="A40" s="59"/>
      <c r="B40" s="45"/>
      <c r="C40" s="64"/>
    </row>
    <row r="41" spans="1:5" s="130" customFormat="1" x14ac:dyDescent="0.25">
      <c r="A41" s="181"/>
      <c r="B41" s="116" t="s">
        <v>472</v>
      </c>
      <c r="C41" s="154"/>
    </row>
    <row r="42" spans="1:5" x14ac:dyDescent="0.25">
      <c r="A42" s="58"/>
      <c r="B42" s="29"/>
      <c r="C42" s="56"/>
    </row>
    <row r="43" spans="1:5" x14ac:dyDescent="0.25">
      <c r="A43" s="19" t="s">
        <v>349</v>
      </c>
      <c r="B43" s="44" t="s">
        <v>350</v>
      </c>
      <c r="C43" s="128"/>
    </row>
    <row r="44" spans="1:5" x14ac:dyDescent="0.25">
      <c r="A44" s="59"/>
      <c r="B44" s="31"/>
      <c r="C44" s="57"/>
    </row>
    <row r="45" spans="1:5" x14ac:dyDescent="0.25">
      <c r="A45" s="19"/>
      <c r="B45" s="30"/>
      <c r="C45" s="43"/>
    </row>
    <row r="46" spans="1:5" x14ac:dyDescent="0.25">
      <c r="A46" s="19"/>
      <c r="B46" s="36" t="s">
        <v>20</v>
      </c>
      <c r="C46" s="134">
        <f>C39</f>
        <v>2245000</v>
      </c>
      <c r="D46" s="132"/>
      <c r="E46" s="132"/>
    </row>
    <row r="47" spans="1:5" x14ac:dyDescent="0.25">
      <c r="A47" s="59"/>
      <c r="B47" s="31"/>
      <c r="C47" s="57"/>
    </row>
    <row r="48" spans="1:5" x14ac:dyDescent="0.25">
      <c r="A48" s="19">
        <v>54</v>
      </c>
      <c r="B48" s="44" t="s">
        <v>181</v>
      </c>
      <c r="C48" s="46" t="str">
        <f>'5400'!F90</f>
        <v xml:space="preserve"> </v>
      </c>
    </row>
    <row r="49" spans="1:3" x14ac:dyDescent="0.25">
      <c r="A49" s="19"/>
      <c r="B49" s="44"/>
      <c r="C49" s="46"/>
    </row>
    <row r="50" spans="1:3" x14ac:dyDescent="0.25">
      <c r="A50" s="19">
        <v>56</v>
      </c>
      <c r="B50" s="44" t="s">
        <v>213</v>
      </c>
      <c r="C50" s="46" t="str">
        <f>'5600'!F83</f>
        <v xml:space="preserve"> </v>
      </c>
    </row>
    <row r="51" spans="1:3" x14ac:dyDescent="0.25">
      <c r="A51" s="19"/>
      <c r="B51" s="44"/>
      <c r="C51" s="46"/>
    </row>
    <row r="52" spans="1:3" x14ac:dyDescent="0.25">
      <c r="A52" s="19">
        <v>57</v>
      </c>
      <c r="B52" s="44" t="s">
        <v>362</v>
      </c>
      <c r="C52" s="46" t="str">
        <f>'5700'!F88</f>
        <v xml:space="preserve"> </v>
      </c>
    </row>
    <row r="53" spans="1:3" x14ac:dyDescent="0.25">
      <c r="A53" s="19"/>
      <c r="B53" s="44"/>
      <c r="C53" s="46"/>
    </row>
    <row r="54" spans="1:3" x14ac:dyDescent="0.25">
      <c r="A54" s="19">
        <v>58</v>
      </c>
      <c r="B54" s="44" t="s">
        <v>363</v>
      </c>
      <c r="C54" s="46" t="str">
        <f>'5800'!F44</f>
        <v xml:space="preserve"> </v>
      </c>
    </row>
    <row r="55" spans="1:3" x14ac:dyDescent="0.25">
      <c r="A55" s="19"/>
      <c r="B55" s="44"/>
      <c r="C55" s="46"/>
    </row>
    <row r="56" spans="1:3" ht="26.25" x14ac:dyDescent="0.25">
      <c r="A56" s="19">
        <v>59</v>
      </c>
      <c r="B56" s="44" t="s">
        <v>364</v>
      </c>
      <c r="C56" s="46" t="str">
        <f>'5900'!F46</f>
        <v xml:space="preserve"> </v>
      </c>
    </row>
    <row r="57" spans="1:3" x14ac:dyDescent="0.25">
      <c r="A57" s="19"/>
      <c r="B57" s="44"/>
      <c r="C57" s="46"/>
    </row>
    <row r="58" spans="1:3" ht="33" customHeight="1" x14ac:dyDescent="0.25">
      <c r="A58" s="19" t="s">
        <v>572</v>
      </c>
      <c r="B58" s="44" t="s">
        <v>573</v>
      </c>
      <c r="C58" s="46">
        <f>'6600'!F42</f>
        <v>1750000</v>
      </c>
    </row>
    <row r="59" spans="1:3" x14ac:dyDescent="0.25">
      <c r="A59" s="19"/>
      <c r="B59" s="44"/>
      <c r="C59" s="46"/>
    </row>
    <row r="60" spans="1:3" x14ac:dyDescent="0.25">
      <c r="A60" s="19">
        <v>81</v>
      </c>
      <c r="B60" s="44" t="s">
        <v>365</v>
      </c>
      <c r="C60" s="46">
        <f>'8100'!F44</f>
        <v>80000</v>
      </c>
    </row>
    <row r="61" spans="1:3" x14ac:dyDescent="0.25">
      <c r="A61" s="19"/>
      <c r="B61" s="44"/>
      <c r="C61" s="46"/>
    </row>
    <row r="62" spans="1:3" x14ac:dyDescent="0.25">
      <c r="A62" s="19">
        <v>85</v>
      </c>
      <c r="B62" s="44" t="s">
        <v>352</v>
      </c>
      <c r="C62" s="46" t="str">
        <f>'8500'!F48</f>
        <v xml:space="preserve"> </v>
      </c>
    </row>
    <row r="63" spans="1:3" x14ac:dyDescent="0.25">
      <c r="A63" s="59"/>
      <c r="B63" s="45"/>
      <c r="C63" s="64"/>
    </row>
    <row r="64" spans="1:3" x14ac:dyDescent="0.25">
      <c r="A64" s="58"/>
      <c r="B64" s="133"/>
      <c r="C64" s="62"/>
    </row>
    <row r="65" spans="1:3" x14ac:dyDescent="0.25">
      <c r="A65" s="19"/>
      <c r="B65" s="44" t="s">
        <v>551</v>
      </c>
      <c r="C65" s="51">
        <f>SUM(C46:C62)</f>
        <v>4075000</v>
      </c>
    </row>
    <row r="66" spans="1:3" x14ac:dyDescent="0.25">
      <c r="A66" s="59"/>
      <c r="B66" s="45"/>
      <c r="C66" s="64"/>
    </row>
    <row r="67" spans="1:3" x14ac:dyDescent="0.25">
      <c r="B67" s="116" t="s">
        <v>617</v>
      </c>
    </row>
  </sheetData>
  <pageMargins left="0.7" right="0.7" top="0.83333333333333337" bottom="0.75" header="0.3" footer="0.3"/>
  <pageSetup paperSize="9" orientation="portrait" r:id="rId1"/>
  <headerFooter>
    <oddHeader>&amp;L&amp;8Bakwena Platinum Corridor Concessionaire
Contract number:
Upgrade of Section 7A - Section A: Roadworks</oddHeader>
    <oddFooter>&amp;R&amp;8&amp;Z&amp;F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6"/>
  <sheetViews>
    <sheetView view="pageBreakPreview" topLeftCell="A128" zoomScale="98" zoomScaleNormal="100" zoomScaleSheetLayoutView="98" zoomScalePageLayoutView="104" workbookViewId="0">
      <selection activeCell="F204" sqref="F204"/>
    </sheetView>
  </sheetViews>
  <sheetFormatPr defaultRowHeight="15" x14ac:dyDescent="0.25"/>
  <cols>
    <col min="1" max="1" width="7.5703125" style="91" customWidth="1"/>
    <col min="2" max="2" width="32.85546875" style="32" customWidth="1"/>
    <col min="3" max="3" width="8" style="114" customWidth="1"/>
    <col min="4" max="4" width="12.7109375" style="90" bestFit="1" customWidth="1"/>
    <col min="5" max="6" width="12.7109375" style="109" bestFit="1" customWidth="1"/>
    <col min="9" max="9" width="11.7109375" bestFit="1" customWidth="1"/>
    <col min="10" max="10" width="11.7109375" customWidth="1"/>
  </cols>
  <sheetData>
    <row r="1" spans="1:6" x14ac:dyDescent="0.25">
      <c r="A1" s="80"/>
      <c r="B1" s="29"/>
      <c r="C1" s="110"/>
      <c r="D1" s="87"/>
      <c r="E1" s="106"/>
      <c r="F1" s="106"/>
    </row>
    <row r="2" spans="1:6" x14ac:dyDescent="0.25">
      <c r="A2" s="83" t="s">
        <v>0</v>
      </c>
      <c r="B2" s="30" t="s">
        <v>1</v>
      </c>
      <c r="C2" s="182" t="s">
        <v>2</v>
      </c>
      <c r="D2" s="61" t="s">
        <v>3</v>
      </c>
      <c r="E2" s="93" t="s">
        <v>4</v>
      </c>
      <c r="F2" s="93" t="s">
        <v>5</v>
      </c>
    </row>
    <row r="3" spans="1:6" x14ac:dyDescent="0.25">
      <c r="A3" s="84"/>
      <c r="B3" s="31"/>
      <c r="C3" s="111"/>
      <c r="D3" s="66"/>
      <c r="E3" s="107"/>
      <c r="F3" s="107"/>
    </row>
    <row r="4" spans="1:6" ht="26.25" x14ac:dyDescent="0.25">
      <c r="A4" s="83" t="s">
        <v>405</v>
      </c>
      <c r="B4" s="30" t="s">
        <v>31</v>
      </c>
      <c r="C4" s="182"/>
      <c r="D4" s="61"/>
      <c r="E4" s="54"/>
      <c r="F4" s="54"/>
    </row>
    <row r="5" spans="1:6" x14ac:dyDescent="0.25">
      <c r="A5" s="83"/>
      <c r="B5" s="30"/>
      <c r="C5" s="182"/>
      <c r="D5" s="61"/>
      <c r="E5" s="54"/>
      <c r="F5" s="54"/>
    </row>
    <row r="6" spans="1:6" x14ac:dyDescent="0.25">
      <c r="A6" s="83">
        <v>14.01</v>
      </c>
      <c r="B6" s="30" t="s">
        <v>32</v>
      </c>
      <c r="C6" s="182"/>
      <c r="D6" s="61"/>
      <c r="E6" s="54"/>
      <c r="F6" s="54"/>
    </row>
    <row r="7" spans="1:6" x14ac:dyDescent="0.25">
      <c r="A7" s="83"/>
      <c r="B7" s="30"/>
      <c r="C7" s="182"/>
      <c r="D7" s="171"/>
      <c r="E7" s="54"/>
      <c r="F7" s="54"/>
    </row>
    <row r="8" spans="1:6" x14ac:dyDescent="0.25">
      <c r="A8" s="83"/>
      <c r="B8" s="30" t="s">
        <v>34</v>
      </c>
      <c r="C8" s="182" t="s">
        <v>15</v>
      </c>
      <c r="D8" s="171">
        <v>156</v>
      </c>
      <c r="E8" s="55"/>
      <c r="F8" s="184" t="str">
        <f t="shared" ref="F8" si="0">IF(E8="-","Rate Only",IF(E8="","",ROUND($D8*E8,2)))</f>
        <v/>
      </c>
    </row>
    <row r="9" spans="1:6" x14ac:dyDescent="0.25">
      <c r="A9" s="83"/>
      <c r="B9" s="30"/>
      <c r="C9" s="182"/>
      <c r="D9" s="171"/>
      <c r="E9" s="54"/>
      <c r="F9" s="54"/>
    </row>
    <row r="10" spans="1:6" ht="26.25" x14ac:dyDescent="0.25">
      <c r="A10" s="83"/>
      <c r="B10" s="30" t="s">
        <v>33</v>
      </c>
      <c r="C10" s="182" t="s">
        <v>15</v>
      </c>
      <c r="D10" s="171">
        <v>190</v>
      </c>
      <c r="E10" s="55"/>
      <c r="F10" s="184" t="str">
        <f t="shared" ref="F10" si="1">IF(E10="-","Rate Only",IF(E10="","",ROUND($D10*E10,2)))</f>
        <v/>
      </c>
    </row>
    <row r="11" spans="1:6" x14ac:dyDescent="0.25">
      <c r="A11" s="83"/>
      <c r="B11" s="30"/>
      <c r="C11" s="182"/>
      <c r="D11" s="171"/>
      <c r="E11" s="54"/>
      <c r="F11" s="54"/>
    </row>
    <row r="12" spans="1:6" ht="26.25" x14ac:dyDescent="0.25">
      <c r="A12" s="83"/>
      <c r="B12" s="30" t="s">
        <v>35</v>
      </c>
      <c r="C12" s="182" t="s">
        <v>15</v>
      </c>
      <c r="D12" s="171">
        <v>190</v>
      </c>
      <c r="E12" s="55"/>
      <c r="F12" s="184" t="str">
        <f t="shared" ref="F12" si="2">IF(E12="-","Rate Only",IF(E12="","",ROUND($D12*E12,2)))</f>
        <v/>
      </c>
    </row>
    <row r="13" spans="1:6" x14ac:dyDescent="0.25">
      <c r="A13" s="83"/>
      <c r="B13" s="30"/>
      <c r="C13" s="182"/>
      <c r="D13" s="171"/>
      <c r="E13" s="54"/>
      <c r="F13" s="54"/>
    </row>
    <row r="14" spans="1:6" ht="26.25" x14ac:dyDescent="0.25">
      <c r="A14" s="83"/>
      <c r="B14" s="30" t="s">
        <v>370</v>
      </c>
      <c r="C14" s="182" t="s">
        <v>15</v>
      </c>
      <c r="D14" s="171">
        <v>140</v>
      </c>
      <c r="E14" s="55"/>
      <c r="F14" s="184" t="str">
        <f t="shared" ref="F14" si="3">IF(E14="-","Rate Only",IF(E14="","",ROUND($D14*E14,2)))</f>
        <v/>
      </c>
    </row>
    <row r="15" spans="1:6" x14ac:dyDescent="0.25">
      <c r="A15" s="83"/>
      <c r="B15" s="30"/>
      <c r="C15" s="182"/>
      <c r="D15" s="171"/>
      <c r="E15" s="54"/>
      <c r="F15" s="54"/>
    </row>
    <row r="16" spans="1:6" x14ac:dyDescent="0.25">
      <c r="A16" s="83"/>
      <c r="B16" s="30" t="s">
        <v>36</v>
      </c>
      <c r="C16" s="182" t="s">
        <v>15</v>
      </c>
      <c r="D16" s="171">
        <f>8*5</f>
        <v>40</v>
      </c>
      <c r="E16" s="55"/>
      <c r="F16" s="184" t="str">
        <f t="shared" ref="F16" si="4">IF(E16="-","Rate Only",IF(E16="","",ROUND($D16*E16,2)))</f>
        <v/>
      </c>
    </row>
    <row r="17" spans="1:6" x14ac:dyDescent="0.25">
      <c r="A17" s="83"/>
      <c r="B17" s="30"/>
      <c r="C17" s="182"/>
      <c r="D17" s="171"/>
      <c r="E17" s="54"/>
      <c r="F17" s="54"/>
    </row>
    <row r="18" spans="1:6" x14ac:dyDescent="0.25">
      <c r="A18" s="83">
        <v>14.02</v>
      </c>
      <c r="B18" s="30" t="s">
        <v>37</v>
      </c>
      <c r="C18" s="182"/>
      <c r="D18" s="171"/>
      <c r="E18" s="54"/>
      <c r="F18" s="54"/>
    </row>
    <row r="19" spans="1:6" x14ac:dyDescent="0.25">
      <c r="A19" s="83"/>
      <c r="B19" s="30"/>
      <c r="C19" s="182"/>
      <c r="D19" s="171"/>
      <c r="E19" s="54"/>
      <c r="F19" s="54"/>
    </row>
    <row r="20" spans="1:6" x14ac:dyDescent="0.25">
      <c r="A20" s="83"/>
      <c r="B20" s="30" t="s">
        <v>38</v>
      </c>
      <c r="C20" s="182" t="s">
        <v>10</v>
      </c>
      <c r="D20" s="171">
        <v>24</v>
      </c>
      <c r="E20" s="55"/>
      <c r="F20" s="184" t="str">
        <f t="shared" ref="F20" si="5">IF(E20="-","Rate Only",IF(E20="","",ROUND($D20*E20,2)))</f>
        <v/>
      </c>
    </row>
    <row r="21" spans="1:6" x14ac:dyDescent="0.25">
      <c r="A21" s="83"/>
      <c r="B21" s="30"/>
      <c r="C21" s="182"/>
      <c r="D21" s="171"/>
      <c r="E21" s="54"/>
      <c r="F21" s="54"/>
    </row>
    <row r="22" spans="1:6" x14ac:dyDescent="0.25">
      <c r="A22" s="83"/>
      <c r="B22" s="30" t="s">
        <v>40</v>
      </c>
      <c r="C22" s="182" t="s">
        <v>10</v>
      </c>
      <c r="D22" s="171">
        <v>6</v>
      </c>
      <c r="E22" s="55"/>
      <c r="F22" s="184" t="str">
        <f t="shared" ref="F22" si="6">IF(E22="-","Rate Only",IF(E22="","",ROUND($D22*E22,2)))</f>
        <v/>
      </c>
    </row>
    <row r="23" spans="1:6" x14ac:dyDescent="0.25">
      <c r="A23" s="83"/>
      <c r="B23" s="30"/>
      <c r="C23" s="182"/>
      <c r="D23" s="171"/>
      <c r="E23" s="54"/>
      <c r="F23" s="54"/>
    </row>
    <row r="24" spans="1:6" ht="26.25" x14ac:dyDescent="0.25">
      <c r="A24" s="83"/>
      <c r="B24" s="30" t="s">
        <v>39</v>
      </c>
      <c r="C24" s="182" t="s">
        <v>10</v>
      </c>
      <c r="D24" s="61">
        <v>5</v>
      </c>
      <c r="E24" s="55"/>
      <c r="F24" s="184" t="str">
        <f t="shared" ref="F24" si="7">IF(E24="-","Rate Only",IF(E24="","",ROUND($D24*E24,2)))</f>
        <v/>
      </c>
    </row>
    <row r="25" spans="1:6" x14ac:dyDescent="0.25">
      <c r="A25" s="83"/>
      <c r="B25" s="30"/>
      <c r="C25" s="182"/>
      <c r="D25" s="61"/>
      <c r="E25" s="54"/>
      <c r="F25" s="54"/>
    </row>
    <row r="26" spans="1:6" x14ac:dyDescent="0.25">
      <c r="A26" s="83"/>
      <c r="B26" s="30" t="s">
        <v>42</v>
      </c>
      <c r="C26" s="182" t="s">
        <v>10</v>
      </c>
      <c r="D26" s="61">
        <v>2</v>
      </c>
      <c r="E26" s="55"/>
      <c r="F26" s="184" t="str">
        <f t="shared" ref="F26" si="8">IF(E26="-","Rate Only",IF(E26="","",ROUND($D26*E26,2)))</f>
        <v/>
      </c>
    </row>
    <row r="27" spans="1:6" x14ac:dyDescent="0.25">
      <c r="A27" s="83"/>
      <c r="B27" s="30"/>
      <c r="C27" s="182"/>
      <c r="D27" s="61"/>
      <c r="E27" s="54"/>
      <c r="F27" s="54"/>
    </row>
    <row r="28" spans="1:6" x14ac:dyDescent="0.25">
      <c r="A28" s="83"/>
      <c r="B28" s="30" t="s">
        <v>41</v>
      </c>
      <c r="C28" s="182" t="s">
        <v>10</v>
      </c>
      <c r="D28" s="61">
        <v>1</v>
      </c>
      <c r="E28" s="55"/>
      <c r="F28" s="184" t="str">
        <f t="shared" ref="F28" si="9">IF(E28="-","Rate Only",IF(E28="","",ROUND($D28*E28,2)))</f>
        <v/>
      </c>
    </row>
    <row r="29" spans="1:6" x14ac:dyDescent="0.25">
      <c r="A29" s="83"/>
      <c r="B29" s="30"/>
      <c r="C29" s="182"/>
      <c r="D29" s="61"/>
      <c r="E29" s="54"/>
      <c r="F29" s="54"/>
    </row>
    <row r="30" spans="1:6" ht="26.25" x14ac:dyDescent="0.25">
      <c r="A30" s="83" t="s">
        <v>43</v>
      </c>
      <c r="B30" s="30" t="s">
        <v>44</v>
      </c>
      <c r="C30" s="182"/>
      <c r="D30" s="61"/>
      <c r="E30" s="54"/>
      <c r="F30" s="54"/>
    </row>
    <row r="31" spans="1:6" x14ac:dyDescent="0.25">
      <c r="A31" s="83"/>
      <c r="B31" s="30"/>
      <c r="C31" s="182"/>
      <c r="D31" s="61"/>
      <c r="E31" s="54"/>
      <c r="F31" s="54"/>
    </row>
    <row r="32" spans="1:6" x14ac:dyDescent="0.25">
      <c r="A32" s="83"/>
      <c r="B32" s="30" t="s">
        <v>45</v>
      </c>
      <c r="C32" s="182"/>
      <c r="D32" s="171"/>
      <c r="E32" s="54"/>
      <c r="F32" s="54"/>
    </row>
    <row r="33" spans="1:6" x14ac:dyDescent="0.25">
      <c r="A33" s="83"/>
      <c r="B33" s="30"/>
      <c r="C33" s="182"/>
      <c r="D33" s="171"/>
      <c r="E33" s="54"/>
      <c r="F33" s="54"/>
    </row>
    <row r="34" spans="1:6" x14ac:dyDescent="0.25">
      <c r="A34" s="83"/>
      <c r="B34" s="30" t="s">
        <v>46</v>
      </c>
      <c r="C34" s="182" t="s">
        <v>10</v>
      </c>
      <c r="D34" s="171">
        <v>20</v>
      </c>
      <c r="E34" s="55"/>
      <c r="F34" s="184" t="str">
        <f t="shared" ref="F34" si="10">IF(E34="-","Rate Only",IF(E34="","",ROUND($D34*E34,2)))</f>
        <v/>
      </c>
    </row>
    <row r="35" spans="1:6" x14ac:dyDescent="0.25">
      <c r="A35" s="83"/>
      <c r="B35" s="30"/>
      <c r="C35" s="182"/>
      <c r="D35" s="171"/>
      <c r="E35" s="54"/>
      <c r="F35" s="54"/>
    </row>
    <row r="36" spans="1:6" x14ac:dyDescent="0.25">
      <c r="A36" s="83"/>
      <c r="B36" s="30" t="s">
        <v>47</v>
      </c>
      <c r="C36" s="182" t="s">
        <v>10</v>
      </c>
      <c r="D36" s="171">
        <v>2</v>
      </c>
      <c r="E36" s="55"/>
      <c r="F36" s="184" t="str">
        <f t="shared" ref="F36" si="11">IF(E36="-","Rate Only",IF(E36="","",ROUND($D36*E36,2)))</f>
        <v/>
      </c>
    </row>
    <row r="37" spans="1:6" x14ac:dyDescent="0.25">
      <c r="A37" s="83"/>
      <c r="B37" s="30"/>
      <c r="C37" s="182"/>
      <c r="D37" s="171"/>
      <c r="E37" s="54"/>
      <c r="F37" s="54"/>
    </row>
    <row r="38" spans="1:6" ht="26.25" x14ac:dyDescent="0.25">
      <c r="A38" s="83"/>
      <c r="B38" s="30" t="s">
        <v>335</v>
      </c>
      <c r="C38" s="182" t="s">
        <v>10</v>
      </c>
      <c r="D38" s="171">
        <v>12</v>
      </c>
      <c r="E38" s="55"/>
      <c r="F38" s="184" t="str">
        <f t="shared" ref="F38" si="12">IF(E38="-","Rate Only",IF(E38="","",ROUND($D38*E38,2)))</f>
        <v/>
      </c>
    </row>
    <row r="39" spans="1:6" x14ac:dyDescent="0.25">
      <c r="A39" s="83"/>
      <c r="B39" s="30"/>
      <c r="C39" s="182"/>
      <c r="D39" s="171"/>
      <c r="E39" s="54"/>
      <c r="F39" s="54"/>
    </row>
    <row r="40" spans="1:6" ht="26.25" x14ac:dyDescent="0.25">
      <c r="A40" s="83"/>
      <c r="B40" s="30" t="s">
        <v>336</v>
      </c>
      <c r="C40" s="182" t="s">
        <v>10</v>
      </c>
      <c r="D40" s="171">
        <v>13</v>
      </c>
      <c r="E40" s="55"/>
      <c r="F40" s="184" t="str">
        <f t="shared" ref="F40" si="13">IF(E40="-","Rate Only",IF(E40="","",ROUND($D40*E40,2)))</f>
        <v/>
      </c>
    </row>
    <row r="41" spans="1:6" x14ac:dyDescent="0.25">
      <c r="A41" s="83"/>
      <c r="B41" s="30"/>
      <c r="C41" s="182"/>
      <c r="D41" s="171"/>
      <c r="E41" s="55"/>
      <c r="F41" s="184"/>
    </row>
    <row r="42" spans="1:6" x14ac:dyDescent="0.25">
      <c r="A42" s="80"/>
      <c r="B42" s="35"/>
      <c r="C42" s="112"/>
      <c r="D42" s="82"/>
      <c r="E42" s="106"/>
      <c r="F42" s="106"/>
    </row>
    <row r="43" spans="1:6" x14ac:dyDescent="0.25">
      <c r="A43" s="83"/>
      <c r="B43" s="221" t="s">
        <v>19</v>
      </c>
      <c r="C43" s="222"/>
      <c r="D43" s="222"/>
      <c r="E43" s="223"/>
      <c r="F43" s="51" t="str">
        <f>IF(SUM(F8:F40)&gt;0,SUM(F8:F40)," ")</f>
        <v xml:space="preserve"> </v>
      </c>
    </row>
    <row r="44" spans="1:6" x14ac:dyDescent="0.25">
      <c r="A44" s="84"/>
      <c r="B44" s="37"/>
      <c r="C44" s="113"/>
      <c r="D44" s="86"/>
      <c r="E44" s="107"/>
      <c r="F44" s="107"/>
    </row>
    <row r="45" spans="1:6" x14ac:dyDescent="0.25">
      <c r="B45" s="191"/>
      <c r="C45" s="90" t="s">
        <v>448</v>
      </c>
    </row>
    <row r="46" spans="1:6" x14ac:dyDescent="0.25">
      <c r="A46" s="80"/>
      <c r="B46" s="29"/>
      <c r="C46" s="110"/>
      <c r="D46" s="87"/>
      <c r="E46" s="106"/>
      <c r="F46" s="106"/>
    </row>
    <row r="47" spans="1:6" x14ac:dyDescent="0.25">
      <c r="A47" s="83" t="s">
        <v>0</v>
      </c>
      <c r="B47" s="30" t="s">
        <v>1</v>
      </c>
      <c r="C47" s="182" t="s">
        <v>2</v>
      </c>
      <c r="D47" s="61" t="s">
        <v>3</v>
      </c>
      <c r="E47" s="93" t="s">
        <v>4</v>
      </c>
      <c r="F47" s="93" t="s">
        <v>5</v>
      </c>
    </row>
    <row r="48" spans="1:6" x14ac:dyDescent="0.25">
      <c r="A48" s="84"/>
      <c r="B48" s="31"/>
      <c r="C48" s="111"/>
      <c r="D48" s="66"/>
      <c r="E48" s="107"/>
      <c r="F48" s="107"/>
    </row>
    <row r="49" spans="1:6" x14ac:dyDescent="0.25">
      <c r="A49" s="80"/>
      <c r="B49" s="35"/>
      <c r="C49" s="112"/>
      <c r="D49" s="82"/>
      <c r="E49" s="106"/>
      <c r="F49" s="106"/>
    </row>
    <row r="50" spans="1:6" x14ac:dyDescent="0.25">
      <c r="A50" s="83"/>
      <c r="B50" s="221" t="s">
        <v>20</v>
      </c>
      <c r="C50" s="222"/>
      <c r="D50" s="222"/>
      <c r="E50" s="223"/>
      <c r="F50" s="55" t="str">
        <f>F43</f>
        <v xml:space="preserve"> </v>
      </c>
    </row>
    <row r="51" spans="1:6" x14ac:dyDescent="0.25">
      <c r="A51" s="84"/>
      <c r="B51" s="37"/>
      <c r="C51" s="113"/>
      <c r="D51" s="86"/>
      <c r="E51" s="107"/>
      <c r="F51" s="107"/>
    </row>
    <row r="52" spans="1:6" ht="26.25" x14ac:dyDescent="0.25">
      <c r="A52" s="80"/>
      <c r="B52" s="29" t="s">
        <v>48</v>
      </c>
      <c r="C52" s="110" t="s">
        <v>10</v>
      </c>
      <c r="D52" s="192">
        <v>5</v>
      </c>
      <c r="E52" s="71"/>
      <c r="F52" s="184" t="str">
        <f t="shared" ref="F52" si="14">IF(E52="-","Rate Only",IF(E52="","",ROUND($D52*E52,2)))</f>
        <v/>
      </c>
    </row>
    <row r="53" spans="1:6" x14ac:dyDescent="0.25">
      <c r="A53" s="83"/>
      <c r="B53" s="30"/>
      <c r="C53" s="182"/>
      <c r="D53" s="171"/>
      <c r="E53" s="54"/>
      <c r="F53" s="54"/>
    </row>
    <row r="54" spans="1:6" ht="26.25" x14ac:dyDescent="0.25">
      <c r="A54" s="83"/>
      <c r="B54" s="30" t="s">
        <v>49</v>
      </c>
      <c r="C54" s="182" t="s">
        <v>10</v>
      </c>
      <c r="D54" s="171">
        <v>6</v>
      </c>
      <c r="E54" s="55"/>
      <c r="F54" s="184" t="str">
        <f t="shared" ref="F54" si="15">IF(E54="-","Rate Only",IF(E54="","",ROUND($D54*E54,2)))</f>
        <v/>
      </c>
    </row>
    <row r="55" spans="1:6" x14ac:dyDescent="0.25">
      <c r="A55" s="83"/>
      <c r="B55" s="30"/>
      <c r="C55" s="182"/>
      <c r="D55" s="171"/>
      <c r="E55" s="54"/>
      <c r="F55" s="54"/>
    </row>
    <row r="56" spans="1:6" ht="26.25" x14ac:dyDescent="0.25">
      <c r="A56" s="83"/>
      <c r="B56" s="30" t="s">
        <v>371</v>
      </c>
      <c r="C56" s="182" t="s">
        <v>10</v>
      </c>
      <c r="D56" s="61">
        <v>2</v>
      </c>
      <c r="E56" s="55"/>
      <c r="F56" s="184" t="str">
        <f t="shared" ref="F56" si="16">IF(E56="-","Rate Only",IF(E56="","",ROUND($D56*E56,2)))</f>
        <v/>
      </c>
    </row>
    <row r="57" spans="1:6" x14ac:dyDescent="0.25">
      <c r="A57" s="83"/>
      <c r="B57" s="30"/>
      <c r="C57" s="182"/>
      <c r="D57" s="61"/>
      <c r="E57" s="54"/>
      <c r="F57" s="54"/>
    </row>
    <row r="58" spans="1:6" ht="26.25" x14ac:dyDescent="0.25">
      <c r="A58" s="83"/>
      <c r="B58" s="30" t="s">
        <v>50</v>
      </c>
      <c r="C58" s="182" t="s">
        <v>10</v>
      </c>
      <c r="D58" s="61">
        <v>1</v>
      </c>
      <c r="E58" s="55"/>
      <c r="F58" s="184" t="str">
        <f t="shared" ref="F58" si="17">IF(E58="-","Rate Only",IF(E58="","",ROUND($D58*E58,2)))</f>
        <v/>
      </c>
    </row>
    <row r="59" spans="1:6" x14ac:dyDescent="0.25">
      <c r="A59" s="83"/>
      <c r="B59" s="30"/>
      <c r="C59" s="182"/>
      <c r="D59" s="61"/>
      <c r="E59" s="54"/>
      <c r="F59" s="54"/>
    </row>
    <row r="60" spans="1:6" ht="39" x14ac:dyDescent="0.25">
      <c r="A60" s="83"/>
      <c r="B60" s="30" t="s">
        <v>51</v>
      </c>
      <c r="C60" s="182" t="s">
        <v>10</v>
      </c>
      <c r="D60" s="61">
        <v>6</v>
      </c>
      <c r="E60" s="55"/>
      <c r="F60" s="184" t="str">
        <f t="shared" ref="F60" si="18">IF(E60="-","Rate Only",IF(E60="","",ROUND($D60*E60,2)))</f>
        <v/>
      </c>
    </row>
    <row r="61" spans="1:6" x14ac:dyDescent="0.25">
      <c r="A61" s="83"/>
      <c r="B61" s="30"/>
      <c r="C61" s="182"/>
      <c r="D61" s="61"/>
      <c r="E61" s="54"/>
      <c r="F61" s="54"/>
    </row>
    <row r="62" spans="1:6" ht="39" x14ac:dyDescent="0.25">
      <c r="A62" s="83"/>
      <c r="B62" s="30" t="s">
        <v>52</v>
      </c>
      <c r="C62" s="182" t="s">
        <v>10</v>
      </c>
      <c r="D62" s="171">
        <v>5</v>
      </c>
      <c r="E62" s="55"/>
      <c r="F62" s="184" t="str">
        <f t="shared" ref="F62" si="19">IF(E62="-","Rate Only",IF(E62="","",ROUND($D62*E62,2)))</f>
        <v/>
      </c>
    </row>
    <row r="63" spans="1:6" x14ac:dyDescent="0.25">
      <c r="A63" s="83"/>
      <c r="B63" s="30"/>
      <c r="C63" s="182"/>
      <c r="D63" s="171"/>
      <c r="E63" s="54"/>
      <c r="F63" s="54"/>
    </row>
    <row r="64" spans="1:6" ht="67.7" customHeight="1" x14ac:dyDescent="0.25">
      <c r="A64" s="83"/>
      <c r="B64" s="30" t="s">
        <v>372</v>
      </c>
      <c r="C64" s="182" t="s">
        <v>10</v>
      </c>
      <c r="D64" s="171">
        <v>2</v>
      </c>
      <c r="E64" s="55"/>
      <c r="F64" s="184" t="str">
        <f t="shared" ref="F64" si="20">IF(E64="-","Rate Only",IF(E64="","",ROUND($D64*E64,2)))</f>
        <v/>
      </c>
    </row>
    <row r="65" spans="1:6" x14ac:dyDescent="0.25">
      <c r="A65" s="83"/>
      <c r="B65" s="30"/>
      <c r="C65" s="182"/>
      <c r="D65" s="171"/>
      <c r="E65" s="54"/>
      <c r="F65" s="54"/>
    </row>
    <row r="66" spans="1:6" ht="26.25" x14ac:dyDescent="0.25">
      <c r="A66" s="83"/>
      <c r="B66" s="30" t="s">
        <v>53</v>
      </c>
      <c r="C66" s="182" t="s">
        <v>10</v>
      </c>
      <c r="D66" s="171">
        <v>4</v>
      </c>
      <c r="E66" s="55"/>
      <c r="F66" s="184" t="str">
        <f t="shared" ref="F66" si="21">IF(E66="-","Rate Only",IF(E66="","",ROUND($D66*E66,2)))</f>
        <v/>
      </c>
    </row>
    <row r="67" spans="1:6" x14ac:dyDescent="0.25">
      <c r="A67" s="83"/>
      <c r="B67" s="30"/>
      <c r="C67" s="182"/>
      <c r="D67" s="171"/>
      <c r="E67" s="54"/>
      <c r="F67" s="54"/>
    </row>
    <row r="68" spans="1:6" x14ac:dyDescent="0.25">
      <c r="A68" s="83"/>
      <c r="B68" s="30" t="s">
        <v>373</v>
      </c>
      <c r="C68" s="182" t="s">
        <v>10</v>
      </c>
      <c r="D68" s="171">
        <v>2</v>
      </c>
      <c r="E68" s="55"/>
      <c r="F68" s="184" t="str">
        <f t="shared" ref="F68" si="22">IF(E68="-","Rate Only",IF(E68="","",ROUND($D68*E68,2)))</f>
        <v/>
      </c>
    </row>
    <row r="69" spans="1:6" x14ac:dyDescent="0.25">
      <c r="A69" s="83"/>
      <c r="B69" s="30"/>
      <c r="C69" s="182"/>
      <c r="D69" s="171"/>
      <c r="E69" s="54"/>
      <c r="F69" s="54"/>
    </row>
    <row r="70" spans="1:6" x14ac:dyDescent="0.25">
      <c r="A70" s="83"/>
      <c r="B70" s="30" t="s">
        <v>54</v>
      </c>
      <c r="C70" s="182" t="s">
        <v>10</v>
      </c>
      <c r="D70" s="171">
        <v>4</v>
      </c>
      <c r="E70" s="55"/>
      <c r="F70" s="184" t="str">
        <f t="shared" ref="F70" si="23">IF(E70="-","Rate Only",IF(E70="","",ROUND($D70*E70,2)))</f>
        <v/>
      </c>
    </row>
    <row r="71" spans="1:6" x14ac:dyDescent="0.25">
      <c r="A71" s="83"/>
      <c r="B71" s="30"/>
      <c r="C71" s="182"/>
      <c r="D71" s="171"/>
      <c r="E71" s="54"/>
      <c r="F71" s="54"/>
    </row>
    <row r="72" spans="1:6" x14ac:dyDescent="0.25">
      <c r="A72" s="83"/>
      <c r="B72" s="30" t="s">
        <v>55</v>
      </c>
      <c r="C72" s="182" t="s">
        <v>10</v>
      </c>
      <c r="D72" s="171">
        <v>1</v>
      </c>
      <c r="E72" s="55"/>
      <c r="F72" s="184" t="str">
        <f t="shared" ref="F72" si="24">IF(E72="-","Rate Only",IF(E72="","",ROUND($D72*E72,2)))</f>
        <v/>
      </c>
    </row>
    <row r="73" spans="1:6" x14ac:dyDescent="0.25">
      <c r="A73" s="83"/>
      <c r="B73" s="30"/>
      <c r="C73" s="182"/>
      <c r="D73" s="171"/>
      <c r="E73" s="54"/>
      <c r="F73" s="54"/>
    </row>
    <row r="74" spans="1:6" x14ac:dyDescent="0.25">
      <c r="A74" s="83"/>
      <c r="B74" s="30" t="s">
        <v>56</v>
      </c>
      <c r="C74" s="182" t="s">
        <v>10</v>
      </c>
      <c r="D74" s="171">
        <v>5</v>
      </c>
      <c r="E74" s="55"/>
      <c r="F74" s="184" t="str">
        <f t="shared" ref="F74" si="25">IF(E74="-","Rate Only",IF(E74="","",ROUND($D74*E74,2)))</f>
        <v/>
      </c>
    </row>
    <row r="75" spans="1:6" x14ac:dyDescent="0.25">
      <c r="A75" s="83"/>
      <c r="B75" s="30"/>
      <c r="C75" s="182"/>
      <c r="D75" s="171"/>
      <c r="E75" s="54"/>
      <c r="F75" s="54"/>
    </row>
    <row r="76" spans="1:6" x14ac:dyDescent="0.25">
      <c r="A76" s="83"/>
      <c r="B76" s="30" t="s">
        <v>337</v>
      </c>
      <c r="C76" s="182" t="s">
        <v>10</v>
      </c>
      <c r="D76" s="171">
        <v>1</v>
      </c>
      <c r="E76" s="55"/>
      <c r="F76" s="184" t="str">
        <f t="shared" ref="F76" si="26">IF(E76="-","Rate Only",IF(E76="","",ROUND($D76*E76,2)))</f>
        <v/>
      </c>
    </row>
    <row r="77" spans="1:6" x14ac:dyDescent="0.25">
      <c r="A77" s="83"/>
      <c r="B77" s="30"/>
      <c r="C77" s="182"/>
      <c r="D77" s="171"/>
      <c r="E77" s="54"/>
      <c r="F77" s="54"/>
    </row>
    <row r="78" spans="1:6" ht="26.25" x14ac:dyDescent="0.25">
      <c r="A78" s="83"/>
      <c r="B78" s="30" t="s">
        <v>338</v>
      </c>
      <c r="C78" s="182" t="s">
        <v>10</v>
      </c>
      <c r="D78" s="171">
        <v>5</v>
      </c>
      <c r="E78" s="55"/>
      <c r="F78" s="184" t="str">
        <f>IF(E78="-","Rate Only",IF(E78="","",ROUND($D78*E78,2)))</f>
        <v/>
      </c>
    </row>
    <row r="79" spans="1:6" x14ac:dyDescent="0.25">
      <c r="A79" s="83"/>
      <c r="B79" s="30"/>
      <c r="C79" s="182"/>
      <c r="D79" s="171"/>
      <c r="E79" s="55"/>
      <c r="F79" s="185"/>
    </row>
    <row r="80" spans="1:6" x14ac:dyDescent="0.25">
      <c r="A80" s="83"/>
      <c r="B80" s="30"/>
      <c r="C80" s="182"/>
      <c r="D80" s="171"/>
      <c r="E80" s="55"/>
      <c r="F80" s="185"/>
    </row>
    <row r="81" spans="1:6" x14ac:dyDescent="0.25">
      <c r="A81" s="84"/>
      <c r="B81" s="31"/>
      <c r="C81" s="111"/>
      <c r="D81" s="66"/>
      <c r="E81" s="107"/>
      <c r="F81" s="54"/>
    </row>
    <row r="82" spans="1:6" x14ac:dyDescent="0.25">
      <c r="A82" s="80"/>
      <c r="B82" s="35"/>
      <c r="C82" s="112"/>
      <c r="D82" s="82"/>
      <c r="E82" s="106"/>
      <c r="F82" s="106"/>
    </row>
    <row r="83" spans="1:6" x14ac:dyDescent="0.25">
      <c r="A83" s="83"/>
      <c r="B83" s="221" t="s">
        <v>19</v>
      </c>
      <c r="C83" s="222"/>
      <c r="D83" s="222"/>
      <c r="E83" s="223"/>
      <c r="F83" s="51" t="str">
        <f>IF(SUM(F48:F81)&gt;0,SUM(F48:F81)," ")</f>
        <v xml:space="preserve"> </v>
      </c>
    </row>
    <row r="84" spans="1:6" x14ac:dyDescent="0.25">
      <c r="A84" s="84"/>
      <c r="B84" s="37"/>
      <c r="C84" s="113"/>
      <c r="D84" s="86"/>
      <c r="E84" s="107"/>
      <c r="F84" s="107"/>
    </row>
    <row r="85" spans="1:6" x14ac:dyDescent="0.25">
      <c r="B85" s="191"/>
      <c r="C85" s="90" t="s">
        <v>449</v>
      </c>
    </row>
    <row r="86" spans="1:6" x14ac:dyDescent="0.25">
      <c r="A86" s="80"/>
      <c r="B86" s="29"/>
      <c r="C86" s="110"/>
      <c r="D86" s="87"/>
      <c r="E86" s="106"/>
      <c r="F86" s="106"/>
    </row>
    <row r="87" spans="1:6" x14ac:dyDescent="0.25">
      <c r="A87" s="83" t="s">
        <v>0</v>
      </c>
      <c r="B87" s="30" t="s">
        <v>1</v>
      </c>
      <c r="C87" s="182" t="s">
        <v>2</v>
      </c>
      <c r="D87" s="61" t="s">
        <v>3</v>
      </c>
      <c r="E87" s="93" t="s">
        <v>4</v>
      </c>
      <c r="F87" s="93" t="s">
        <v>5</v>
      </c>
    </row>
    <row r="88" spans="1:6" x14ac:dyDescent="0.25">
      <c r="A88" s="84"/>
      <c r="B88" s="31"/>
      <c r="C88" s="111"/>
      <c r="D88" s="66"/>
      <c r="E88" s="107"/>
      <c r="F88" s="107"/>
    </row>
    <row r="89" spans="1:6" x14ac:dyDescent="0.25">
      <c r="A89" s="80"/>
      <c r="B89" s="35"/>
      <c r="C89" s="112"/>
      <c r="D89" s="82"/>
      <c r="E89" s="106"/>
      <c r="F89" s="106"/>
    </row>
    <row r="90" spans="1:6" x14ac:dyDescent="0.25">
      <c r="A90" s="83"/>
      <c r="B90" s="221" t="s">
        <v>20</v>
      </c>
      <c r="C90" s="222"/>
      <c r="D90" s="222"/>
      <c r="E90" s="223"/>
      <c r="F90" s="55" t="str">
        <f>F83</f>
        <v xml:space="preserve"> </v>
      </c>
    </row>
    <row r="91" spans="1:6" x14ac:dyDescent="0.25">
      <c r="A91" s="84"/>
      <c r="B91" s="37"/>
      <c r="C91" s="113"/>
      <c r="D91" s="86"/>
      <c r="E91" s="107"/>
      <c r="F91" s="107"/>
    </row>
    <row r="92" spans="1:6" ht="26.25" x14ac:dyDescent="0.25">
      <c r="A92" s="83"/>
      <c r="B92" s="30" t="s">
        <v>57</v>
      </c>
      <c r="C92" s="182"/>
      <c r="D92" s="61"/>
      <c r="E92" s="54"/>
      <c r="F92" s="54"/>
    </row>
    <row r="93" spans="1:6" x14ac:dyDescent="0.25">
      <c r="A93" s="83"/>
      <c r="B93" s="30"/>
      <c r="C93" s="182"/>
      <c r="D93" s="61"/>
      <c r="E93" s="54"/>
      <c r="F93" s="54"/>
    </row>
    <row r="94" spans="1:6" ht="56.25" customHeight="1" x14ac:dyDescent="0.25">
      <c r="A94" s="83"/>
      <c r="B94" s="30" t="s">
        <v>374</v>
      </c>
      <c r="C94" s="182" t="s">
        <v>63</v>
      </c>
      <c r="D94" s="61">
        <v>1</v>
      </c>
      <c r="E94" s="55"/>
      <c r="F94" s="184" t="str">
        <f t="shared" ref="F94" si="27">IF(E94="-","Rate Only",IF(E94="","",ROUND($D94*E94,2)))</f>
        <v/>
      </c>
    </row>
    <row r="95" spans="1:6" x14ac:dyDescent="0.25">
      <c r="A95" s="83"/>
      <c r="B95" s="30"/>
      <c r="C95" s="182"/>
      <c r="D95" s="61"/>
      <c r="E95" s="54"/>
      <c r="F95" s="54"/>
    </row>
    <row r="96" spans="1:6" ht="51.75" x14ac:dyDescent="0.25">
      <c r="A96" s="83"/>
      <c r="B96" s="30" t="s">
        <v>58</v>
      </c>
      <c r="C96" s="182" t="s">
        <v>63</v>
      </c>
      <c r="D96" s="61">
        <v>1</v>
      </c>
      <c r="E96" s="55"/>
      <c r="F96" s="184" t="str">
        <f t="shared" ref="F96:F98" si="28">IF(E96="-","Rate Only",IF(E96="","",ROUND($D96*E96,2)))</f>
        <v/>
      </c>
    </row>
    <row r="97" spans="1:8" x14ac:dyDescent="0.25">
      <c r="A97" s="83"/>
      <c r="B97" s="30"/>
      <c r="C97" s="182"/>
      <c r="D97" s="61"/>
      <c r="E97" s="54"/>
      <c r="F97" s="54"/>
    </row>
    <row r="98" spans="1:8" ht="39" x14ac:dyDescent="0.25">
      <c r="A98" s="83"/>
      <c r="B98" s="30" t="s">
        <v>375</v>
      </c>
      <c r="C98" s="182" t="s">
        <v>64</v>
      </c>
      <c r="D98" s="61">
        <v>1</v>
      </c>
      <c r="E98" s="55">
        <v>150000</v>
      </c>
      <c r="F98" s="184">
        <f t="shared" si="28"/>
        <v>150000</v>
      </c>
    </row>
    <row r="99" spans="1:8" x14ac:dyDescent="0.25">
      <c r="A99" s="83"/>
      <c r="B99" s="30"/>
      <c r="C99" s="182"/>
      <c r="D99" s="171"/>
      <c r="E99" s="165"/>
      <c r="F99" s="54"/>
    </row>
    <row r="100" spans="1:8" ht="26.25" x14ac:dyDescent="0.25">
      <c r="A100" s="83"/>
      <c r="B100" s="30" t="s">
        <v>59</v>
      </c>
      <c r="C100" s="182" t="s">
        <v>14</v>
      </c>
      <c r="D100" s="193">
        <f>E98</f>
        <v>150000</v>
      </c>
      <c r="E100" s="194"/>
      <c r="F100" s="184" t="str">
        <f t="shared" ref="F100" si="29">IF(E100="-","Rate Only",IF(E100="","",ROUND($D100*E100,2)))</f>
        <v/>
      </c>
    </row>
    <row r="101" spans="1:8" x14ac:dyDescent="0.25">
      <c r="A101" s="83"/>
      <c r="B101" s="30"/>
      <c r="C101" s="182"/>
      <c r="D101" s="171"/>
      <c r="E101" s="165"/>
      <c r="F101" s="54"/>
    </row>
    <row r="102" spans="1:8" ht="51.75" x14ac:dyDescent="0.25">
      <c r="A102" s="83"/>
      <c r="B102" s="30" t="s">
        <v>156</v>
      </c>
      <c r="C102" s="182" t="s">
        <v>64</v>
      </c>
      <c r="D102" s="171">
        <v>1</v>
      </c>
      <c r="E102" s="170">
        <v>20000</v>
      </c>
      <c r="F102" s="184">
        <f t="shared" ref="F102" si="30">IF(E102="-","Rate Only",IF(E102="","",ROUND($D102*E102,2)))</f>
        <v>20000</v>
      </c>
      <c r="H102" s="195"/>
    </row>
    <row r="103" spans="1:8" x14ac:dyDescent="0.25">
      <c r="A103" s="83"/>
      <c r="B103" s="30"/>
      <c r="C103" s="182"/>
      <c r="D103" s="171"/>
      <c r="E103" s="165"/>
      <c r="F103" s="54"/>
    </row>
    <row r="104" spans="1:8" ht="26.25" x14ac:dyDescent="0.25">
      <c r="A104" s="83"/>
      <c r="B104" s="30" t="s">
        <v>60</v>
      </c>
      <c r="C104" s="182" t="s">
        <v>14</v>
      </c>
      <c r="D104" s="193">
        <f>F102</f>
        <v>20000</v>
      </c>
      <c r="E104" s="194"/>
      <c r="F104" s="184" t="str">
        <f t="shared" ref="F104" si="31">IF(E104="-","Rate Only",IF(E104="","",ROUND($D104*E104,2)))</f>
        <v/>
      </c>
    </row>
    <row r="105" spans="1:8" x14ac:dyDescent="0.25">
      <c r="A105" s="83"/>
      <c r="B105" s="30"/>
      <c r="C105" s="182"/>
      <c r="D105" s="61"/>
      <c r="E105" s="54"/>
      <c r="F105" s="54"/>
    </row>
    <row r="106" spans="1:8" ht="51.75" x14ac:dyDescent="0.25">
      <c r="A106" s="83"/>
      <c r="B106" s="30" t="s">
        <v>61</v>
      </c>
      <c r="C106" s="182" t="s">
        <v>64</v>
      </c>
      <c r="D106" s="61">
        <v>1</v>
      </c>
      <c r="E106" s="55">
        <v>45000</v>
      </c>
      <c r="F106" s="184">
        <f t="shared" ref="F106" si="32">IF(E106="-","Rate Only",IF(E106="","",ROUND($D106*E106,2)))</f>
        <v>45000</v>
      </c>
    </row>
    <row r="107" spans="1:8" x14ac:dyDescent="0.25">
      <c r="A107" s="83"/>
      <c r="B107" s="30"/>
      <c r="C107" s="182"/>
      <c r="D107" s="61"/>
      <c r="E107" s="54"/>
      <c r="F107" s="54"/>
    </row>
    <row r="108" spans="1:8" ht="26.25" x14ac:dyDescent="0.25">
      <c r="A108" s="83"/>
      <c r="B108" s="30" t="s">
        <v>62</v>
      </c>
      <c r="C108" s="182" t="s">
        <v>14</v>
      </c>
      <c r="D108" s="103">
        <v>45000</v>
      </c>
      <c r="E108" s="105"/>
      <c r="F108" s="184" t="str">
        <f t="shared" ref="F108" si="33">IF(E108="-","Rate Only",IF(E108="","",ROUND($D108*E108,2)))</f>
        <v/>
      </c>
    </row>
    <row r="109" spans="1:8" x14ac:dyDescent="0.25">
      <c r="A109" s="83"/>
      <c r="B109" s="30"/>
      <c r="C109" s="182"/>
      <c r="D109" s="103"/>
      <c r="E109" s="105"/>
      <c r="F109" s="185"/>
    </row>
    <row r="110" spans="1:8" x14ac:dyDescent="0.25">
      <c r="A110" s="83"/>
      <c r="B110" s="30" t="s">
        <v>65</v>
      </c>
      <c r="C110" s="182"/>
      <c r="D110" s="61"/>
      <c r="E110" s="54"/>
      <c r="F110" s="54"/>
    </row>
    <row r="111" spans="1:8" x14ac:dyDescent="0.25">
      <c r="A111" s="83"/>
      <c r="B111" s="30"/>
      <c r="C111" s="182"/>
      <c r="D111" s="61"/>
      <c r="E111" s="54"/>
      <c r="F111" s="54"/>
    </row>
    <row r="112" spans="1:8" ht="26.25" x14ac:dyDescent="0.25">
      <c r="A112" s="83"/>
      <c r="B112" s="30" t="s">
        <v>376</v>
      </c>
      <c r="C112" s="182" t="s">
        <v>15</v>
      </c>
      <c r="D112" s="61">
        <v>38</v>
      </c>
      <c r="E112" s="55"/>
      <c r="F112" s="184" t="str">
        <f>IF(E112="-","Rate Only",IF(E112="","",ROUND($D112*E112,2)))</f>
        <v/>
      </c>
    </row>
    <row r="113" spans="1:6" x14ac:dyDescent="0.25">
      <c r="A113" s="83"/>
      <c r="B113" s="30"/>
      <c r="C113" s="182"/>
      <c r="D113" s="103"/>
      <c r="E113" s="105"/>
      <c r="F113" s="185"/>
    </row>
    <row r="114" spans="1:6" ht="39" x14ac:dyDescent="0.25">
      <c r="A114" s="83"/>
      <c r="B114" s="30" t="s">
        <v>66</v>
      </c>
      <c r="C114" s="182" t="s">
        <v>15</v>
      </c>
      <c r="D114" s="61">
        <v>20</v>
      </c>
      <c r="E114" s="55"/>
      <c r="F114" s="184" t="str">
        <f>IF(E114="-","Rate Only",IF(E114="","",ROUND($D114*E114,2)))</f>
        <v/>
      </c>
    </row>
    <row r="115" spans="1:6" x14ac:dyDescent="0.25">
      <c r="A115" s="83"/>
      <c r="B115" s="30"/>
      <c r="C115" s="182"/>
      <c r="D115" s="61"/>
      <c r="E115" s="55"/>
      <c r="F115" s="185"/>
    </row>
    <row r="116" spans="1:6" x14ac:dyDescent="0.25">
      <c r="A116" s="80"/>
      <c r="B116" s="35"/>
      <c r="C116" s="112"/>
      <c r="D116" s="82"/>
      <c r="E116" s="106"/>
      <c r="F116" s="106"/>
    </row>
    <row r="117" spans="1:6" x14ac:dyDescent="0.25">
      <c r="A117" s="83"/>
      <c r="B117" s="221" t="s">
        <v>19</v>
      </c>
      <c r="C117" s="222"/>
      <c r="D117" s="222"/>
      <c r="E117" s="223"/>
      <c r="F117" s="51">
        <f>IF(SUM(F86:F114)&gt;0,SUM(F86:F114)," ")</f>
        <v>215000</v>
      </c>
    </row>
    <row r="118" spans="1:6" x14ac:dyDescent="0.25">
      <c r="A118" s="84"/>
      <c r="B118" s="37"/>
      <c r="C118" s="113"/>
      <c r="D118" s="86"/>
      <c r="E118" s="107"/>
      <c r="F118" s="107"/>
    </row>
    <row r="119" spans="1:6" x14ac:dyDescent="0.25">
      <c r="B119" s="191"/>
      <c r="C119" s="90" t="s">
        <v>450</v>
      </c>
    </row>
    <row r="120" spans="1:6" x14ac:dyDescent="0.25">
      <c r="A120" s="80"/>
      <c r="B120" s="29"/>
      <c r="C120" s="110"/>
      <c r="D120" s="87"/>
      <c r="E120" s="106"/>
      <c r="F120" s="106"/>
    </row>
    <row r="121" spans="1:6" x14ac:dyDescent="0.25">
      <c r="A121" s="83" t="s">
        <v>0</v>
      </c>
      <c r="B121" s="30" t="s">
        <v>1</v>
      </c>
      <c r="C121" s="182" t="s">
        <v>2</v>
      </c>
      <c r="D121" s="61" t="s">
        <v>3</v>
      </c>
      <c r="E121" s="93" t="s">
        <v>4</v>
      </c>
      <c r="F121" s="93" t="s">
        <v>5</v>
      </c>
    </row>
    <row r="122" spans="1:6" x14ac:dyDescent="0.25">
      <c r="A122" s="84"/>
      <c r="B122" s="31"/>
      <c r="C122" s="111"/>
      <c r="D122" s="66"/>
      <c r="E122" s="107"/>
      <c r="F122" s="107"/>
    </row>
    <row r="123" spans="1:6" x14ac:dyDescent="0.25">
      <c r="A123" s="80"/>
      <c r="B123" s="35"/>
      <c r="C123" s="112"/>
      <c r="D123" s="82"/>
      <c r="E123" s="106"/>
      <c r="F123" s="106"/>
    </row>
    <row r="124" spans="1:6" x14ac:dyDescent="0.25">
      <c r="A124" s="83"/>
      <c r="B124" s="221" t="s">
        <v>20</v>
      </c>
      <c r="C124" s="222"/>
      <c r="D124" s="222"/>
      <c r="E124" s="223"/>
      <c r="F124" s="55">
        <f>F117</f>
        <v>215000</v>
      </c>
    </row>
    <row r="125" spans="1:6" x14ac:dyDescent="0.25">
      <c r="A125" s="84"/>
      <c r="B125" s="37"/>
      <c r="C125" s="113"/>
      <c r="D125" s="86"/>
      <c r="E125" s="107"/>
      <c r="F125" s="107"/>
    </row>
    <row r="126" spans="1:6" ht="26.25" x14ac:dyDescent="0.25">
      <c r="A126" s="83"/>
      <c r="B126" s="30" t="s">
        <v>67</v>
      </c>
      <c r="C126" s="182" t="s">
        <v>15</v>
      </c>
      <c r="D126" s="171">
        <v>27</v>
      </c>
      <c r="E126" s="170"/>
      <c r="F126" s="184" t="str">
        <f t="shared" ref="F126" si="34">IF(E126="-","Rate Only",IF(E126="","",ROUND($D126*E126,2)))</f>
        <v/>
      </c>
    </row>
    <row r="127" spans="1:6" x14ac:dyDescent="0.25">
      <c r="A127" s="83"/>
      <c r="B127" s="30"/>
      <c r="C127" s="182"/>
      <c r="D127" s="171"/>
      <c r="E127" s="165"/>
      <c r="F127" s="165"/>
    </row>
    <row r="128" spans="1:6" ht="26.25" x14ac:dyDescent="0.25">
      <c r="A128" s="83"/>
      <c r="B128" s="30" t="s">
        <v>377</v>
      </c>
      <c r="C128" s="182" t="s">
        <v>15</v>
      </c>
      <c r="D128" s="171">
        <v>10</v>
      </c>
      <c r="E128" s="170"/>
      <c r="F128" s="184" t="str">
        <f t="shared" ref="F128" si="35">IF(E128="-","Rate Only",IF(E128="","",ROUND($D128*E128,2)))</f>
        <v/>
      </c>
    </row>
    <row r="129" spans="1:6" x14ac:dyDescent="0.25">
      <c r="A129" s="83"/>
      <c r="B129" s="30"/>
      <c r="C129" s="182"/>
      <c r="D129" s="171"/>
      <c r="E129" s="165"/>
      <c r="F129" s="165"/>
    </row>
    <row r="130" spans="1:6" x14ac:dyDescent="0.25">
      <c r="A130" s="83"/>
      <c r="B130" s="30" t="s">
        <v>68</v>
      </c>
      <c r="C130" s="182" t="s">
        <v>15</v>
      </c>
      <c r="D130" s="171">
        <v>30</v>
      </c>
      <c r="E130" s="170"/>
      <c r="F130" s="184" t="str">
        <f t="shared" ref="F130" si="36">IF(E130="-","Rate Only",IF(E130="","",ROUND($D130*E130,2)))</f>
        <v/>
      </c>
    </row>
    <row r="131" spans="1:6" x14ac:dyDescent="0.25">
      <c r="A131" s="83"/>
      <c r="B131" s="30"/>
      <c r="C131" s="182"/>
      <c r="D131" s="171"/>
      <c r="E131" s="165"/>
      <c r="F131" s="165"/>
    </row>
    <row r="132" spans="1:6" x14ac:dyDescent="0.25">
      <c r="A132" s="83"/>
      <c r="B132" s="30" t="s">
        <v>69</v>
      </c>
      <c r="C132" s="182" t="s">
        <v>15</v>
      </c>
      <c r="D132" s="171">
        <v>10</v>
      </c>
      <c r="E132" s="170"/>
      <c r="F132" s="184" t="str">
        <f t="shared" ref="F132" si="37">IF(E132="-","Rate Only",IF(E132="","",ROUND($D132*E132,2)))</f>
        <v/>
      </c>
    </row>
    <row r="133" spans="1:6" x14ac:dyDescent="0.25">
      <c r="A133" s="83"/>
      <c r="B133" s="30"/>
      <c r="C133" s="182"/>
      <c r="D133" s="171"/>
      <c r="E133" s="165"/>
      <c r="F133" s="165"/>
    </row>
    <row r="134" spans="1:6" ht="26.25" x14ac:dyDescent="0.25">
      <c r="A134" s="83">
        <v>14.04</v>
      </c>
      <c r="B134" s="30" t="s">
        <v>70</v>
      </c>
      <c r="C134" s="182" t="s">
        <v>10</v>
      </c>
      <c r="D134" s="171">
        <v>6</v>
      </c>
      <c r="E134" s="170"/>
      <c r="F134" s="184" t="str">
        <f t="shared" ref="F134" si="38">IF(E134="-","Rate Only",IF(E134="","",ROUND($D134*E134,2)))</f>
        <v/>
      </c>
    </row>
    <row r="135" spans="1:6" x14ac:dyDescent="0.25">
      <c r="A135" s="83"/>
      <c r="B135" s="30"/>
      <c r="C135" s="182"/>
      <c r="D135" s="171"/>
      <c r="E135" s="165"/>
      <c r="F135" s="165"/>
    </row>
    <row r="136" spans="1:6" x14ac:dyDescent="0.25">
      <c r="A136" s="83">
        <v>14.05</v>
      </c>
      <c r="B136" s="30" t="s">
        <v>378</v>
      </c>
      <c r="C136" s="182"/>
      <c r="D136" s="171"/>
      <c r="E136" s="165"/>
      <c r="F136" s="165"/>
    </row>
    <row r="137" spans="1:6" x14ac:dyDescent="0.25">
      <c r="A137" s="83"/>
      <c r="B137" s="30"/>
      <c r="C137" s="182"/>
      <c r="D137" s="171"/>
      <c r="E137" s="165"/>
      <c r="F137" s="165"/>
    </row>
    <row r="138" spans="1:6" ht="67.7" customHeight="1" x14ac:dyDescent="0.25">
      <c r="A138" s="83"/>
      <c r="B138" s="30" t="s">
        <v>379</v>
      </c>
      <c r="C138" s="182" t="s">
        <v>71</v>
      </c>
      <c r="D138" s="171">
        <v>12</v>
      </c>
      <c r="E138" s="170"/>
      <c r="F138" s="184" t="str">
        <f t="shared" ref="F138" si="39">IF(E138="-","Rate Only",IF(E138="","",ROUND($D138*E138,2)))</f>
        <v/>
      </c>
    </row>
    <row r="139" spans="1:6" x14ac:dyDescent="0.25">
      <c r="A139" s="83"/>
      <c r="B139" s="30"/>
      <c r="C139" s="182"/>
      <c r="D139" s="171"/>
      <c r="E139" s="165"/>
      <c r="F139" s="165"/>
    </row>
    <row r="140" spans="1:6" ht="39" x14ac:dyDescent="0.25">
      <c r="A140" s="83"/>
      <c r="B140" s="30" t="s">
        <v>380</v>
      </c>
      <c r="C140" s="182" t="s">
        <v>10</v>
      </c>
      <c r="D140" s="171">
        <v>6</v>
      </c>
      <c r="E140" s="170"/>
      <c r="F140" s="184" t="str">
        <f t="shared" ref="F140" si="40">IF(E140="-","Rate Only",IF(E140="","",ROUND($D140*E140,2)))</f>
        <v/>
      </c>
    </row>
    <row r="141" spans="1:6" x14ac:dyDescent="0.25">
      <c r="A141" s="83"/>
      <c r="B141" s="30"/>
      <c r="C141" s="182"/>
      <c r="D141" s="171"/>
      <c r="E141" s="165"/>
      <c r="F141" s="165"/>
    </row>
    <row r="142" spans="1:6" ht="39" x14ac:dyDescent="0.25">
      <c r="A142" s="83"/>
      <c r="B142" s="30" t="s">
        <v>72</v>
      </c>
      <c r="C142" s="182" t="s">
        <v>10</v>
      </c>
      <c r="D142" s="171">
        <v>6</v>
      </c>
      <c r="E142" s="170"/>
      <c r="F142" s="184" t="str">
        <f t="shared" ref="F142" si="41">IF(E142="-","Rate Only",IF(E142="","",ROUND($D142*E142,2)))</f>
        <v/>
      </c>
    </row>
    <row r="143" spans="1:6" x14ac:dyDescent="0.25">
      <c r="A143" s="83"/>
      <c r="B143" s="30"/>
      <c r="C143" s="182"/>
      <c r="D143" s="171"/>
      <c r="E143" s="170"/>
      <c r="F143" s="185"/>
    </row>
    <row r="144" spans="1:6" ht="14.25" customHeight="1" x14ac:dyDescent="0.25">
      <c r="A144" s="83">
        <v>14.07</v>
      </c>
      <c r="B144" s="30" t="s">
        <v>73</v>
      </c>
      <c r="C144" s="182"/>
      <c r="D144" s="171"/>
      <c r="E144" s="165"/>
      <c r="F144" s="165"/>
    </row>
    <row r="145" spans="1:12" x14ac:dyDescent="0.25">
      <c r="A145" s="83"/>
      <c r="B145" s="30"/>
      <c r="C145" s="182"/>
      <c r="D145" s="171"/>
      <c r="E145" s="165"/>
      <c r="F145" s="165"/>
    </row>
    <row r="146" spans="1:12" ht="51.75" x14ac:dyDescent="0.25">
      <c r="A146" s="83"/>
      <c r="B146" s="30" t="s">
        <v>381</v>
      </c>
      <c r="C146" s="182" t="s">
        <v>12</v>
      </c>
      <c r="D146" s="171">
        <v>1</v>
      </c>
      <c r="E146" s="196">
        <v>900000</v>
      </c>
      <c r="F146" s="184">
        <f>IF(E146="-","Rate Only",IF(E146="","",ROUND($D146*E146,2)))</f>
        <v>900000</v>
      </c>
      <c r="H146" s="197"/>
      <c r="I146" s="197"/>
      <c r="J146" s="197"/>
      <c r="K146" s="197"/>
      <c r="L146" s="197"/>
    </row>
    <row r="147" spans="1:12" x14ac:dyDescent="0.25">
      <c r="A147" s="83"/>
      <c r="B147" s="30"/>
      <c r="C147" s="182"/>
      <c r="D147" s="171"/>
      <c r="E147" s="54"/>
      <c r="F147" s="54"/>
      <c r="H147" s="197"/>
    </row>
    <row r="148" spans="1:12" ht="26.25" x14ac:dyDescent="0.25">
      <c r="A148" s="83"/>
      <c r="B148" s="30" t="s">
        <v>74</v>
      </c>
      <c r="C148" s="182" t="s">
        <v>14</v>
      </c>
      <c r="D148" s="193">
        <f>F146</f>
        <v>900000</v>
      </c>
      <c r="E148" s="105"/>
      <c r="F148" s="184" t="str">
        <f>IF(E148="-","Rate Only",IF(E148="","",ROUND($D148*E148,2)))</f>
        <v/>
      </c>
    </row>
    <row r="149" spans="1:12" x14ac:dyDescent="0.25">
      <c r="A149" s="83"/>
      <c r="B149" s="30"/>
      <c r="C149" s="182"/>
      <c r="D149" s="193"/>
      <c r="E149" s="105"/>
      <c r="F149" s="185"/>
    </row>
    <row r="150" spans="1:12" x14ac:dyDescent="0.25">
      <c r="A150" s="83"/>
      <c r="B150" s="30"/>
      <c r="C150" s="182"/>
      <c r="D150" s="171"/>
      <c r="E150" s="55"/>
      <c r="F150" s="185"/>
    </row>
    <row r="151" spans="1:12" x14ac:dyDescent="0.25">
      <c r="A151" s="83"/>
      <c r="B151" s="30"/>
      <c r="C151" s="182"/>
      <c r="D151" s="171"/>
      <c r="E151" s="55"/>
      <c r="F151" s="185"/>
    </row>
    <row r="152" spans="1:12" x14ac:dyDescent="0.25">
      <c r="A152" s="83"/>
      <c r="B152" s="30"/>
      <c r="C152" s="182"/>
      <c r="D152" s="61"/>
      <c r="E152" s="55"/>
      <c r="F152" s="185"/>
    </row>
    <row r="153" spans="1:12" x14ac:dyDescent="0.25">
      <c r="A153" s="83"/>
      <c r="B153" s="30"/>
      <c r="C153" s="182"/>
      <c r="D153" s="61"/>
      <c r="E153" s="55"/>
      <c r="F153" s="185"/>
    </row>
    <row r="154" spans="1:12" x14ac:dyDescent="0.25">
      <c r="A154" s="83"/>
      <c r="B154" s="30"/>
      <c r="C154" s="182"/>
      <c r="D154" s="61"/>
      <c r="E154" s="54"/>
      <c r="F154" s="54"/>
    </row>
    <row r="155" spans="1:12" x14ac:dyDescent="0.25">
      <c r="A155" s="80"/>
      <c r="B155" s="35"/>
      <c r="C155" s="112"/>
      <c r="D155" s="82"/>
      <c r="E155" s="106"/>
      <c r="F155" s="106"/>
    </row>
    <row r="156" spans="1:12" x14ac:dyDescent="0.25">
      <c r="A156" s="83"/>
      <c r="B156" s="221" t="s">
        <v>19</v>
      </c>
      <c r="C156" s="222"/>
      <c r="D156" s="222"/>
      <c r="E156" s="223"/>
      <c r="F156" s="51">
        <f>IF(SUM(F124:F154)&gt;0,SUM(F124:F154)," ")</f>
        <v>1115000</v>
      </c>
    </row>
    <row r="157" spans="1:12" x14ac:dyDescent="0.25">
      <c r="A157" s="84"/>
      <c r="B157" s="37"/>
      <c r="C157" s="113"/>
      <c r="D157" s="86"/>
      <c r="E157" s="107"/>
      <c r="F157" s="107"/>
    </row>
    <row r="158" spans="1:12" x14ac:dyDescent="0.25">
      <c r="B158" s="191"/>
      <c r="C158" s="90" t="s">
        <v>451</v>
      </c>
    </row>
    <row r="159" spans="1:12" x14ac:dyDescent="0.25">
      <c r="A159" s="80"/>
      <c r="B159" s="29"/>
      <c r="C159" s="110"/>
      <c r="D159" s="87"/>
      <c r="E159" s="106"/>
      <c r="F159" s="106"/>
    </row>
    <row r="160" spans="1:12" x14ac:dyDescent="0.25">
      <c r="A160" s="83" t="s">
        <v>0</v>
      </c>
      <c r="B160" s="30" t="s">
        <v>1</v>
      </c>
      <c r="C160" s="182" t="s">
        <v>2</v>
      </c>
      <c r="D160" s="61" t="s">
        <v>3</v>
      </c>
      <c r="E160" s="93" t="s">
        <v>4</v>
      </c>
      <c r="F160" s="93" t="s">
        <v>5</v>
      </c>
    </row>
    <row r="161" spans="1:6" x14ac:dyDescent="0.25">
      <c r="A161" s="84"/>
      <c r="B161" s="31"/>
      <c r="C161" s="111"/>
      <c r="D161" s="66"/>
      <c r="E161" s="107"/>
      <c r="F161" s="107"/>
    </row>
    <row r="162" spans="1:6" x14ac:dyDescent="0.25">
      <c r="A162" s="80"/>
      <c r="B162" s="35"/>
      <c r="C162" s="112"/>
      <c r="D162" s="82"/>
      <c r="E162" s="106"/>
      <c r="F162" s="106"/>
    </row>
    <row r="163" spans="1:6" x14ac:dyDescent="0.25">
      <c r="A163" s="83"/>
      <c r="B163" s="221" t="s">
        <v>20</v>
      </c>
      <c r="C163" s="222"/>
      <c r="D163" s="222"/>
      <c r="E163" s="223"/>
      <c r="F163" s="55">
        <f>F156</f>
        <v>1115000</v>
      </c>
    </row>
    <row r="164" spans="1:6" x14ac:dyDescent="0.25">
      <c r="A164" s="84"/>
      <c r="B164" s="37"/>
      <c r="C164" s="113"/>
      <c r="D164" s="86"/>
      <c r="E164" s="107"/>
      <c r="F164" s="107"/>
    </row>
    <row r="165" spans="1:6" x14ac:dyDescent="0.25">
      <c r="A165" s="83"/>
      <c r="B165" s="30"/>
      <c r="C165" s="182"/>
      <c r="D165" s="61"/>
      <c r="E165" s="54"/>
      <c r="F165" s="54"/>
    </row>
    <row r="166" spans="1:6" x14ac:dyDescent="0.25">
      <c r="A166" s="83">
        <v>14.08</v>
      </c>
      <c r="B166" s="30" t="s">
        <v>75</v>
      </c>
      <c r="C166" s="182"/>
      <c r="D166" s="61"/>
      <c r="E166" s="54"/>
      <c r="F166" s="54"/>
    </row>
    <row r="167" spans="1:6" x14ac:dyDescent="0.25">
      <c r="A167" s="83"/>
      <c r="B167" s="30"/>
      <c r="C167" s="182"/>
      <c r="D167" s="61"/>
      <c r="E167" s="54"/>
      <c r="F167" s="54"/>
    </row>
    <row r="168" spans="1:6" x14ac:dyDescent="0.25">
      <c r="A168" s="83"/>
      <c r="B168" s="30" t="s">
        <v>76</v>
      </c>
      <c r="C168" s="182"/>
      <c r="D168" s="171"/>
      <c r="E168" s="54"/>
      <c r="F168" s="54"/>
    </row>
    <row r="169" spans="1:6" x14ac:dyDescent="0.25">
      <c r="A169" s="83"/>
      <c r="B169" s="30"/>
      <c r="C169" s="182"/>
      <c r="D169" s="171"/>
      <c r="E169" s="54"/>
      <c r="F169" s="54"/>
    </row>
    <row r="170" spans="1:6" ht="25.5" x14ac:dyDescent="0.25">
      <c r="A170" s="83"/>
      <c r="B170" s="30" t="s">
        <v>77</v>
      </c>
      <c r="C170" s="182" t="s">
        <v>63</v>
      </c>
      <c r="D170" s="171">
        <v>1</v>
      </c>
      <c r="E170" s="55"/>
      <c r="F170" s="184" t="str">
        <f t="shared" ref="F170" si="42">IF(E170="-","Rate Only",IF(E170="","",ROUND($D170*E170,2)))</f>
        <v/>
      </c>
    </row>
    <row r="171" spans="1:6" x14ac:dyDescent="0.25">
      <c r="A171" s="83"/>
      <c r="B171" s="30"/>
      <c r="C171" s="182"/>
      <c r="D171" s="171"/>
      <c r="E171" s="54"/>
      <c r="F171" s="54"/>
    </row>
    <row r="172" spans="1:6" x14ac:dyDescent="0.25">
      <c r="A172" s="83"/>
      <c r="B172" s="30" t="s">
        <v>78</v>
      </c>
      <c r="C172" s="182" t="s">
        <v>29</v>
      </c>
      <c r="D172" s="198">
        <v>16</v>
      </c>
      <c r="E172" s="55"/>
      <c r="F172" s="184" t="str">
        <f t="shared" ref="F172" si="43">IF(E172="-","Rate Only",IF(E172="","",ROUND($D172*E172,2)))</f>
        <v/>
      </c>
    </row>
    <row r="173" spans="1:6" x14ac:dyDescent="0.25">
      <c r="A173" s="83"/>
      <c r="B173" s="30"/>
      <c r="C173" s="182"/>
      <c r="D173" s="171"/>
      <c r="E173" s="54"/>
      <c r="F173" s="54"/>
    </row>
    <row r="174" spans="1:6" ht="26.25" x14ac:dyDescent="0.25">
      <c r="A174" s="83"/>
      <c r="B174" s="30" t="s">
        <v>79</v>
      </c>
      <c r="C174" s="182"/>
      <c r="D174" s="171"/>
      <c r="E174" s="54"/>
      <c r="F174" s="54"/>
    </row>
    <row r="175" spans="1:6" x14ac:dyDescent="0.25">
      <c r="A175" s="83"/>
      <c r="B175" s="30"/>
      <c r="C175" s="182"/>
      <c r="D175" s="171"/>
      <c r="E175" s="54"/>
      <c r="F175" s="54"/>
    </row>
    <row r="176" spans="1:6" ht="25.5" x14ac:dyDescent="0.25">
      <c r="A176" s="83"/>
      <c r="B176" s="30" t="s">
        <v>77</v>
      </c>
      <c r="C176" s="182" t="s">
        <v>81</v>
      </c>
      <c r="D176" s="171">
        <v>1</v>
      </c>
      <c r="E176" s="55"/>
      <c r="F176" s="184" t="str">
        <f t="shared" ref="F176" si="44">IF(E176="-","Rate Only",IF(E176="","",ROUND($D176*E176,2)))</f>
        <v/>
      </c>
    </row>
    <row r="177" spans="1:6" x14ac:dyDescent="0.25">
      <c r="A177" s="83"/>
      <c r="B177" s="30"/>
      <c r="C177" s="182"/>
      <c r="D177" s="171"/>
      <c r="E177" s="54"/>
      <c r="F177" s="54"/>
    </row>
    <row r="178" spans="1:6" x14ac:dyDescent="0.25">
      <c r="A178" s="83"/>
      <c r="B178" s="30" t="s">
        <v>78</v>
      </c>
      <c r="C178" s="182" t="s">
        <v>29</v>
      </c>
      <c r="D178" s="198">
        <f>14</f>
        <v>14</v>
      </c>
      <c r="E178" s="55"/>
      <c r="F178" s="184" t="str">
        <f t="shared" ref="F178" si="45">IF(E178="-","Rate Only",IF(E178="","",ROUND($D178*E178,2)))</f>
        <v/>
      </c>
    </row>
    <row r="179" spans="1:6" x14ac:dyDescent="0.25">
      <c r="A179" s="83"/>
      <c r="B179" s="30"/>
      <c r="C179" s="182"/>
      <c r="D179" s="171"/>
      <c r="E179" s="54"/>
      <c r="F179" s="54"/>
    </row>
    <row r="180" spans="1:6" ht="26.25" x14ac:dyDescent="0.25">
      <c r="A180" s="205" t="s">
        <v>80</v>
      </c>
      <c r="B180" s="30" t="s">
        <v>382</v>
      </c>
      <c r="C180" s="182" t="s">
        <v>29</v>
      </c>
      <c r="D180" s="171">
        <v>16</v>
      </c>
      <c r="E180" s="55"/>
      <c r="F180" s="184" t="str">
        <f t="shared" ref="F180" si="46">IF(E180="-","Rate Only",IF(E180="","",ROUND($D180*E180,2)))</f>
        <v/>
      </c>
    </row>
    <row r="181" spans="1:6" x14ac:dyDescent="0.25">
      <c r="A181" s="205"/>
      <c r="B181" s="30"/>
      <c r="C181" s="182"/>
      <c r="D181" s="171"/>
      <c r="E181" s="54"/>
      <c r="F181" s="54"/>
    </row>
    <row r="182" spans="1:6" ht="26.25" x14ac:dyDescent="0.25">
      <c r="A182" s="205" t="s">
        <v>157</v>
      </c>
      <c r="B182" s="30" t="s">
        <v>158</v>
      </c>
      <c r="C182" s="182" t="s">
        <v>159</v>
      </c>
      <c r="D182" s="61">
        <v>1</v>
      </c>
      <c r="E182" s="55"/>
      <c r="F182" s="184" t="str">
        <f t="shared" ref="F182" si="47">IF(E182="-","Rate Only",IF(E182="","",ROUND($D182*E182,2)))</f>
        <v/>
      </c>
    </row>
    <row r="183" spans="1:6" x14ac:dyDescent="0.25">
      <c r="A183" s="83"/>
      <c r="B183" s="30"/>
      <c r="C183" s="182"/>
      <c r="D183" s="61"/>
      <c r="E183" s="55"/>
      <c r="F183" s="185"/>
    </row>
    <row r="184" spans="1:6" x14ac:dyDescent="0.25">
      <c r="A184" s="83"/>
      <c r="B184" s="30"/>
      <c r="C184" s="182"/>
      <c r="D184" s="61"/>
      <c r="E184" s="55"/>
      <c r="F184" s="185"/>
    </row>
    <row r="185" spans="1:6" x14ac:dyDescent="0.25">
      <c r="A185" s="83"/>
      <c r="B185" s="30"/>
      <c r="C185" s="182"/>
      <c r="D185" s="61"/>
      <c r="E185" s="55"/>
      <c r="F185" s="185"/>
    </row>
    <row r="186" spans="1:6" x14ac:dyDescent="0.25">
      <c r="A186" s="83"/>
      <c r="B186" s="30"/>
      <c r="C186" s="182"/>
      <c r="D186" s="61"/>
      <c r="E186" s="55"/>
      <c r="F186" s="185"/>
    </row>
    <row r="187" spans="1:6" x14ac:dyDescent="0.25">
      <c r="A187" s="83"/>
      <c r="B187" s="30"/>
      <c r="C187" s="182"/>
      <c r="D187" s="61"/>
      <c r="E187" s="55"/>
      <c r="F187" s="185"/>
    </row>
    <row r="188" spans="1:6" x14ac:dyDescent="0.25">
      <c r="A188" s="83"/>
      <c r="B188" s="30"/>
      <c r="C188" s="182"/>
      <c r="D188" s="61"/>
      <c r="E188" s="55"/>
      <c r="F188" s="185"/>
    </row>
    <row r="189" spans="1:6" x14ac:dyDescent="0.25">
      <c r="A189" s="83"/>
      <c r="B189" s="30"/>
      <c r="C189" s="182"/>
      <c r="D189" s="61"/>
      <c r="E189" s="55"/>
      <c r="F189" s="185"/>
    </row>
    <row r="190" spans="1:6" x14ac:dyDescent="0.25">
      <c r="A190" s="83"/>
      <c r="B190" s="30"/>
      <c r="C190" s="182"/>
      <c r="D190" s="61"/>
      <c r="E190" s="55"/>
      <c r="F190" s="185"/>
    </row>
    <row r="191" spans="1:6" x14ac:dyDescent="0.25">
      <c r="A191" s="83"/>
      <c r="B191" s="30"/>
      <c r="C191" s="182"/>
      <c r="D191" s="61"/>
      <c r="E191" s="55"/>
      <c r="F191" s="185"/>
    </row>
    <row r="192" spans="1:6" x14ac:dyDescent="0.25">
      <c r="A192" s="83"/>
      <c r="B192" s="30"/>
      <c r="C192" s="182"/>
      <c r="D192" s="61"/>
      <c r="E192" s="54"/>
      <c r="F192" s="54"/>
    </row>
    <row r="193" spans="1:6" x14ac:dyDescent="0.25">
      <c r="A193" s="83"/>
      <c r="B193" s="30"/>
      <c r="C193" s="182"/>
      <c r="D193" s="61"/>
      <c r="E193" s="54"/>
      <c r="F193" s="54"/>
    </row>
    <row r="194" spans="1:6" x14ac:dyDescent="0.25">
      <c r="A194" s="83"/>
      <c r="B194" s="30"/>
      <c r="C194" s="182"/>
      <c r="D194" s="61"/>
      <c r="E194" s="54"/>
      <c r="F194" s="54"/>
    </row>
    <row r="195" spans="1:6" x14ac:dyDescent="0.25">
      <c r="A195" s="83"/>
      <c r="B195" s="30"/>
      <c r="C195" s="182"/>
      <c r="D195" s="61"/>
      <c r="E195" s="54"/>
      <c r="F195" s="54"/>
    </row>
    <row r="196" spans="1:6" x14ac:dyDescent="0.25">
      <c r="A196" s="83"/>
      <c r="B196" s="30"/>
      <c r="C196" s="182"/>
      <c r="D196" s="61"/>
      <c r="E196" s="54"/>
      <c r="F196" s="54"/>
    </row>
    <row r="197" spans="1:6" x14ac:dyDescent="0.25">
      <c r="A197" s="83"/>
      <c r="B197" s="30"/>
      <c r="C197" s="182"/>
      <c r="D197" s="61"/>
      <c r="E197" s="54"/>
      <c r="F197" s="54"/>
    </row>
    <row r="198" spans="1:6" x14ac:dyDescent="0.25">
      <c r="A198" s="83"/>
      <c r="B198" s="30"/>
      <c r="C198" s="182"/>
      <c r="D198" s="61"/>
      <c r="E198" s="54"/>
      <c r="F198" s="54"/>
    </row>
    <row r="199" spans="1:6" x14ac:dyDescent="0.25">
      <c r="A199" s="83"/>
      <c r="B199" s="30"/>
      <c r="C199" s="182"/>
      <c r="D199" s="61"/>
      <c r="E199" s="54"/>
      <c r="F199" s="54"/>
    </row>
    <row r="200" spans="1:6" x14ac:dyDescent="0.25">
      <c r="A200" s="83"/>
      <c r="B200" s="30"/>
      <c r="C200" s="182"/>
      <c r="D200" s="61"/>
      <c r="E200" s="54"/>
      <c r="F200" s="54"/>
    </row>
    <row r="201" spans="1:6" x14ac:dyDescent="0.25">
      <c r="A201" s="83"/>
      <c r="B201" s="30"/>
      <c r="C201" s="182"/>
      <c r="D201" s="61"/>
      <c r="E201" s="54"/>
      <c r="F201" s="54"/>
    </row>
    <row r="202" spans="1:6" x14ac:dyDescent="0.25">
      <c r="A202" s="83"/>
      <c r="B202" s="30"/>
      <c r="C202" s="182"/>
      <c r="D202" s="61"/>
      <c r="E202" s="54"/>
      <c r="F202" s="54"/>
    </row>
    <row r="203" spans="1:6" x14ac:dyDescent="0.25">
      <c r="A203" s="80"/>
      <c r="B203" s="35"/>
      <c r="C203" s="112"/>
      <c r="D203" s="82"/>
      <c r="E203" s="106"/>
      <c r="F203" s="106"/>
    </row>
    <row r="204" spans="1:6" x14ac:dyDescent="0.25">
      <c r="A204" s="83"/>
      <c r="B204" s="221" t="s">
        <v>9</v>
      </c>
      <c r="C204" s="222"/>
      <c r="D204" s="222"/>
      <c r="E204" s="223"/>
      <c r="F204" s="51">
        <f>IF(SUM(F163:F202)&gt;0,SUM(F163:F202)," ")</f>
        <v>1115000</v>
      </c>
    </row>
    <row r="205" spans="1:6" x14ac:dyDescent="0.25">
      <c r="A205" s="84"/>
      <c r="B205" s="37"/>
      <c r="C205" s="113"/>
      <c r="D205" s="86"/>
      <c r="E205" s="107"/>
      <c r="F205" s="107"/>
    </row>
    <row r="206" spans="1:6" x14ac:dyDescent="0.25">
      <c r="C206" s="90" t="s">
        <v>452</v>
      </c>
    </row>
  </sheetData>
  <mergeCells count="9">
    <mergeCell ref="B204:E204"/>
    <mergeCell ref="B43:E43"/>
    <mergeCell ref="B83:E83"/>
    <mergeCell ref="B50:E50"/>
    <mergeCell ref="B90:E90"/>
    <mergeCell ref="B117:E117"/>
    <mergeCell ref="B124:E124"/>
    <mergeCell ref="B156:E156"/>
    <mergeCell ref="B163:E163"/>
  </mergeCells>
  <pageMargins left="0.70866141732283472" right="0.70866141732283472" top="0.82677165354330717" bottom="0.74803149606299213" header="0.31496062992125984" footer="0.31496062992125984"/>
  <pageSetup paperSize="9" scale="97" orientation="portrait" r:id="rId1"/>
  <headerFooter>
    <oddHeader>&amp;L&amp;8BAKWENA PLATINUM CORRIDOR CONCESSIONAIRE (PTY) LTD
CONTRACT NO: BPCC-N4-9-2021/RH/2
SECTION A ROADWORKS</oddHeader>
    <oddFooter xml:space="preserve">&amp;R&amp;8
</oddFooter>
  </headerFooter>
  <rowBreaks count="4" manualBreakCount="4">
    <brk id="45" max="16383" man="1"/>
    <brk id="85" max="16383" man="1"/>
    <brk id="119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9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9.140625" style="90"/>
    <col min="2" max="2" width="35" style="118" customWidth="1"/>
    <col min="3" max="3" width="9.140625" style="90" bestFit="1" customWidth="1"/>
    <col min="4" max="4" width="12.140625" style="90" bestFit="1" customWidth="1"/>
    <col min="5" max="5" width="12.28515625" style="109" customWidth="1"/>
    <col min="6" max="6" width="13.28515625" style="109" customWidth="1"/>
  </cols>
  <sheetData>
    <row r="1" spans="1:8" x14ac:dyDescent="0.25">
      <c r="A1" s="69"/>
      <c r="B1" s="68"/>
      <c r="C1" s="69"/>
      <c r="D1" s="87"/>
      <c r="E1" s="106"/>
      <c r="F1" s="106"/>
    </row>
    <row r="2" spans="1:8" x14ac:dyDescent="0.25">
      <c r="A2" s="52" t="s">
        <v>0</v>
      </c>
      <c r="B2" s="72" t="s">
        <v>1</v>
      </c>
      <c r="C2" s="52" t="s">
        <v>2</v>
      </c>
      <c r="D2" s="61" t="s">
        <v>3</v>
      </c>
      <c r="E2" s="93" t="s">
        <v>4</v>
      </c>
      <c r="F2" s="93" t="s">
        <v>5</v>
      </c>
    </row>
    <row r="3" spans="1:8" x14ac:dyDescent="0.25">
      <c r="A3" s="77"/>
      <c r="B3" s="76"/>
      <c r="C3" s="77"/>
      <c r="D3" s="66"/>
      <c r="E3" s="107"/>
      <c r="F3" s="107"/>
    </row>
    <row r="4" spans="1:8" x14ac:dyDescent="0.25">
      <c r="A4" s="52" t="s">
        <v>82</v>
      </c>
      <c r="B4" s="72" t="s">
        <v>83</v>
      </c>
      <c r="C4" s="52"/>
      <c r="D4" s="61"/>
      <c r="E4" s="54"/>
      <c r="F4" s="54"/>
    </row>
    <row r="5" spans="1:8" x14ac:dyDescent="0.25">
      <c r="A5" s="52"/>
      <c r="B5" s="72"/>
      <c r="C5" s="52"/>
      <c r="D5" s="61"/>
      <c r="E5" s="54"/>
      <c r="F5" s="54"/>
    </row>
    <row r="6" spans="1:8" ht="25.5" x14ac:dyDescent="0.25">
      <c r="A6" s="206" t="s">
        <v>84</v>
      </c>
      <c r="B6" s="72" t="s">
        <v>85</v>
      </c>
      <c r="C6" s="52"/>
      <c r="D6" s="61"/>
      <c r="E6" s="54"/>
      <c r="F6" s="54"/>
    </row>
    <row r="7" spans="1:8" x14ac:dyDescent="0.25">
      <c r="A7" s="52"/>
      <c r="B7" s="72"/>
      <c r="C7" s="52"/>
      <c r="D7" s="61"/>
      <c r="E7" s="54"/>
      <c r="F7" s="54"/>
    </row>
    <row r="8" spans="1:8" x14ac:dyDescent="0.25">
      <c r="A8" s="52"/>
      <c r="B8" s="72" t="s">
        <v>86</v>
      </c>
      <c r="C8" s="52" t="s">
        <v>98</v>
      </c>
      <c r="D8" s="61">
        <v>45</v>
      </c>
      <c r="E8" s="55"/>
      <c r="F8" s="184" t="str">
        <f t="shared" ref="F8" si="0">IF(E8="-","Rate Only",IF(E8="","",ROUND($D8*E8,2)))</f>
        <v/>
      </c>
      <c r="H8" s="199"/>
    </row>
    <row r="9" spans="1:8" x14ac:dyDescent="0.25">
      <c r="A9" s="52"/>
      <c r="B9" s="72"/>
      <c r="C9" s="52"/>
      <c r="D9" s="61"/>
      <c r="E9" s="54"/>
      <c r="F9" s="54"/>
      <c r="H9" s="109"/>
    </row>
    <row r="10" spans="1:8" ht="25.5" x14ac:dyDescent="0.25">
      <c r="A10" s="52"/>
      <c r="B10" s="72" t="s">
        <v>346</v>
      </c>
      <c r="C10" s="52" t="s">
        <v>98</v>
      </c>
      <c r="D10" s="61">
        <v>45</v>
      </c>
      <c r="E10" s="55"/>
      <c r="F10" s="184" t="str">
        <f t="shared" ref="F10" si="1">IF(E10="-","Rate Only",IF(E10="","",ROUND($D10*E10,2)))</f>
        <v/>
      </c>
      <c r="H10" s="199"/>
    </row>
    <row r="11" spans="1:8" x14ac:dyDescent="0.25">
      <c r="A11" s="52"/>
      <c r="B11" s="72"/>
      <c r="C11" s="52"/>
      <c r="D11" s="61"/>
      <c r="E11" s="54"/>
      <c r="F11" s="54"/>
      <c r="H11" s="109"/>
    </row>
    <row r="12" spans="1:8" x14ac:dyDescent="0.25">
      <c r="A12" s="52" t="s">
        <v>87</v>
      </c>
      <c r="B12" s="72" t="s">
        <v>340</v>
      </c>
      <c r="C12" s="52"/>
      <c r="D12" s="61"/>
      <c r="E12" s="54"/>
      <c r="F12" s="184"/>
      <c r="H12" s="199"/>
    </row>
    <row r="13" spans="1:8" x14ac:dyDescent="0.25">
      <c r="A13" s="52"/>
      <c r="B13" s="72"/>
      <c r="C13" s="52"/>
      <c r="D13" s="61"/>
      <c r="E13" s="54"/>
      <c r="F13" s="54"/>
    </row>
    <row r="14" spans="1:8" x14ac:dyDescent="0.25">
      <c r="A14" s="52"/>
      <c r="B14" s="72" t="s">
        <v>88</v>
      </c>
      <c r="C14" s="52" t="s">
        <v>63</v>
      </c>
      <c r="D14" s="61">
        <v>1</v>
      </c>
      <c r="E14" s="55"/>
      <c r="F14" s="184" t="str">
        <f t="shared" ref="F14:F16" si="2">IF(E14="-","Rate Only",IF(E14="","",ROUND($D14*E14,2)))</f>
        <v/>
      </c>
    </row>
    <row r="15" spans="1:8" x14ac:dyDescent="0.25">
      <c r="A15" s="52"/>
      <c r="B15" s="72"/>
      <c r="C15" s="52"/>
      <c r="D15" s="61"/>
      <c r="E15" s="54"/>
      <c r="F15" s="54"/>
    </row>
    <row r="16" spans="1:8" ht="25.5" x14ac:dyDescent="0.25">
      <c r="A16" s="52"/>
      <c r="B16" s="72" t="s">
        <v>89</v>
      </c>
      <c r="C16" s="52" t="s">
        <v>10</v>
      </c>
      <c r="D16" s="61">
        <v>100</v>
      </c>
      <c r="E16" s="55"/>
      <c r="F16" s="184" t="str">
        <f t="shared" si="2"/>
        <v/>
      </c>
    </row>
    <row r="17" spans="1:6" x14ac:dyDescent="0.25">
      <c r="A17" s="52"/>
      <c r="B17" s="72"/>
      <c r="C17" s="52"/>
      <c r="D17" s="61"/>
      <c r="E17" s="54"/>
      <c r="F17" s="54"/>
    </row>
    <row r="18" spans="1:6" x14ac:dyDescent="0.25">
      <c r="A18" s="52"/>
      <c r="B18" s="72" t="s">
        <v>99</v>
      </c>
      <c r="C18" s="52" t="s">
        <v>10</v>
      </c>
      <c r="D18" s="61">
        <v>20</v>
      </c>
      <c r="E18" s="55"/>
      <c r="F18" s="184" t="str">
        <f t="shared" ref="F18" si="3">IF(E18="-","Rate Only",IF(E18="","",ROUND($D18*E18,2)))</f>
        <v/>
      </c>
    </row>
    <row r="19" spans="1:6" x14ac:dyDescent="0.25">
      <c r="A19" s="52"/>
      <c r="B19" s="72"/>
      <c r="C19" s="52"/>
      <c r="D19" s="61"/>
      <c r="E19" s="54"/>
      <c r="F19" s="54"/>
    </row>
    <row r="20" spans="1:6" ht="38.25" x14ac:dyDescent="0.25">
      <c r="A20" s="52"/>
      <c r="B20" s="72" t="s">
        <v>341</v>
      </c>
      <c r="C20" s="52" t="s">
        <v>15</v>
      </c>
      <c r="D20" s="61">
        <v>50</v>
      </c>
      <c r="E20" s="55"/>
      <c r="F20" s="184" t="str">
        <f t="shared" ref="F20" si="4">IF(E20="-","Rate Only",IF(E20="","",ROUND($D20*E20,2)))</f>
        <v/>
      </c>
    </row>
    <row r="21" spans="1:6" x14ac:dyDescent="0.25">
      <c r="A21" s="52"/>
      <c r="B21" s="72"/>
      <c r="C21" s="52"/>
      <c r="D21" s="61"/>
      <c r="E21" s="54"/>
      <c r="F21" s="54"/>
    </row>
    <row r="22" spans="1:6" ht="25.5" x14ac:dyDescent="0.25">
      <c r="A22" s="52"/>
      <c r="B22" s="72" t="s">
        <v>90</v>
      </c>
      <c r="C22" s="52"/>
      <c r="D22" s="61"/>
      <c r="E22" s="54"/>
      <c r="F22" s="54"/>
    </row>
    <row r="23" spans="1:6" x14ac:dyDescent="0.25">
      <c r="A23" s="52"/>
      <c r="B23" s="72"/>
      <c r="C23" s="52"/>
      <c r="D23" s="61"/>
      <c r="E23" s="54"/>
      <c r="F23" s="54"/>
    </row>
    <row r="24" spans="1:6" x14ac:dyDescent="0.25">
      <c r="A24" s="52"/>
      <c r="B24" s="72" t="s">
        <v>91</v>
      </c>
      <c r="C24" s="52" t="s">
        <v>63</v>
      </c>
      <c r="D24" s="61">
        <v>1</v>
      </c>
      <c r="E24" s="55"/>
      <c r="F24" s="184" t="str">
        <f t="shared" ref="F24" si="5">IF(E24="-","Rate Only",IF(E24="","",ROUND($D24*E24,2)))</f>
        <v/>
      </c>
    </row>
    <row r="25" spans="1:6" x14ac:dyDescent="0.25">
      <c r="A25" s="52"/>
      <c r="B25" s="72"/>
      <c r="C25" s="52"/>
      <c r="D25" s="61"/>
      <c r="E25" s="54"/>
      <c r="F25" s="54"/>
    </row>
    <row r="26" spans="1:6" x14ac:dyDescent="0.25">
      <c r="A26" s="52"/>
      <c r="B26" s="72" t="s">
        <v>93</v>
      </c>
      <c r="C26" s="52"/>
      <c r="D26" s="61"/>
      <c r="E26" s="54"/>
      <c r="F26" s="54"/>
    </row>
    <row r="27" spans="1:6" x14ac:dyDescent="0.25">
      <c r="A27" s="52"/>
      <c r="B27" s="72"/>
      <c r="C27" s="52"/>
      <c r="D27" s="61"/>
      <c r="E27" s="54"/>
      <c r="F27" s="54"/>
    </row>
    <row r="28" spans="1:6" x14ac:dyDescent="0.25">
      <c r="A28" s="52"/>
      <c r="B28" s="72" t="s">
        <v>475</v>
      </c>
      <c r="C28" s="52"/>
      <c r="D28" s="61"/>
      <c r="E28" s="55"/>
      <c r="F28" s="184" t="str">
        <f t="shared" ref="F28" si="6">IF(E28="-","Rate Only",IF(E28="","",ROUND($D28*E28,2)))</f>
        <v/>
      </c>
    </row>
    <row r="29" spans="1:6" x14ac:dyDescent="0.25">
      <c r="A29" s="52"/>
      <c r="B29" s="72"/>
      <c r="C29" s="52"/>
      <c r="D29" s="61"/>
      <c r="E29" s="55"/>
      <c r="F29" s="185"/>
    </row>
    <row r="30" spans="1:6" ht="38.25" x14ac:dyDescent="0.25">
      <c r="A30" s="52"/>
      <c r="B30" s="72" t="s">
        <v>476</v>
      </c>
      <c r="C30" s="169" t="s">
        <v>100</v>
      </c>
      <c r="D30" s="171">
        <v>3800</v>
      </c>
      <c r="E30" s="55"/>
      <c r="F30" s="184" t="str">
        <f t="shared" ref="F30" si="7">IF(E30="-","Rate Only",IF(E30="","",ROUND($D30*E30,2)))</f>
        <v/>
      </c>
    </row>
    <row r="31" spans="1:6" x14ac:dyDescent="0.25">
      <c r="A31" s="52"/>
      <c r="B31" s="200"/>
      <c r="C31" s="201"/>
      <c r="D31" s="61"/>
      <c r="E31" s="55"/>
      <c r="F31" s="185"/>
    </row>
    <row r="32" spans="1:6" ht="25.5" x14ac:dyDescent="0.25">
      <c r="A32" s="52"/>
      <c r="B32" s="72" t="s">
        <v>477</v>
      </c>
      <c r="C32" s="169" t="s">
        <v>100</v>
      </c>
      <c r="D32" s="171">
        <f>7*2500</f>
        <v>17500</v>
      </c>
      <c r="E32" s="55"/>
      <c r="F32" s="184" t="str">
        <f t="shared" ref="F32" si="8">IF(E32="-","Rate Only",IF(E32="","",ROUND($D32*E32,2)))</f>
        <v/>
      </c>
    </row>
    <row r="33" spans="1:6" x14ac:dyDescent="0.25">
      <c r="A33" s="52"/>
      <c r="B33" s="200"/>
      <c r="C33" s="201"/>
      <c r="D33" s="61"/>
      <c r="E33" s="55"/>
      <c r="F33" s="185"/>
    </row>
    <row r="34" spans="1:6" ht="25.5" x14ac:dyDescent="0.25">
      <c r="A34" s="52"/>
      <c r="B34" s="72" t="s">
        <v>478</v>
      </c>
      <c r="C34" s="169" t="s">
        <v>479</v>
      </c>
      <c r="D34" s="171">
        <v>1974</v>
      </c>
      <c r="E34" s="55"/>
      <c r="F34" s="184" t="str">
        <f t="shared" ref="F34" si="9">IF(E34="-","Rate Only",IF(E34="","",ROUND($D34*E34,2)))</f>
        <v/>
      </c>
    </row>
    <row r="35" spans="1:6" x14ac:dyDescent="0.25">
      <c r="A35" s="52"/>
      <c r="B35" s="200"/>
      <c r="C35" s="169"/>
      <c r="D35" s="171"/>
      <c r="E35" s="55"/>
      <c r="F35" s="185"/>
    </row>
    <row r="36" spans="1:6" ht="25.5" x14ac:dyDescent="0.25">
      <c r="A36" s="52"/>
      <c r="B36" s="72" t="s">
        <v>504</v>
      </c>
      <c r="C36" s="169" t="s">
        <v>100</v>
      </c>
      <c r="D36" s="171">
        <v>3800</v>
      </c>
      <c r="E36" s="55"/>
      <c r="F36" s="184" t="str">
        <f t="shared" ref="F36" si="10">IF(E36="-","Rate Only",IF(E36="","",ROUND($D36*E36,2)))</f>
        <v/>
      </c>
    </row>
    <row r="37" spans="1:6" x14ac:dyDescent="0.25">
      <c r="A37" s="52"/>
      <c r="B37" s="72"/>
      <c r="C37" s="169"/>
      <c r="D37" s="171"/>
      <c r="E37" s="55"/>
      <c r="F37" s="185"/>
    </row>
    <row r="38" spans="1:6" x14ac:dyDescent="0.25">
      <c r="A38" s="52"/>
      <c r="B38" s="72"/>
      <c r="C38" s="169"/>
      <c r="D38" s="171"/>
      <c r="E38" s="55"/>
      <c r="F38" s="185"/>
    </row>
    <row r="39" spans="1:6" x14ac:dyDescent="0.25">
      <c r="A39" s="52"/>
      <c r="B39" s="72"/>
      <c r="C39" s="169"/>
      <c r="D39" s="171"/>
      <c r="E39" s="55"/>
      <c r="F39" s="185"/>
    </row>
    <row r="40" spans="1:6" x14ac:dyDescent="0.25">
      <c r="A40" s="52"/>
      <c r="B40" s="200"/>
      <c r="C40" s="169"/>
      <c r="D40" s="171"/>
      <c r="E40" s="55"/>
      <c r="F40" s="185"/>
    </row>
    <row r="41" spans="1:6" x14ac:dyDescent="0.25">
      <c r="A41" s="80"/>
      <c r="B41" s="68"/>
      <c r="C41" s="82"/>
      <c r="D41" s="82"/>
      <c r="E41" s="106"/>
      <c r="F41" s="106"/>
    </row>
    <row r="42" spans="1:6" x14ac:dyDescent="0.25">
      <c r="A42" s="83"/>
      <c r="B42" s="224" t="s">
        <v>19</v>
      </c>
      <c r="C42" s="227"/>
      <c r="D42" s="227"/>
      <c r="E42" s="226"/>
      <c r="F42" s="51" t="str">
        <f>IF(SUM(F8:F40)&gt;0,SUM(F8:F40)," ")</f>
        <v xml:space="preserve"> </v>
      </c>
    </row>
    <row r="43" spans="1:6" x14ac:dyDescent="0.25">
      <c r="A43" s="84"/>
      <c r="B43" s="76"/>
      <c r="C43" s="86"/>
      <c r="D43" s="86"/>
      <c r="E43" s="107"/>
      <c r="F43" s="107"/>
    </row>
    <row r="44" spans="1:6" x14ac:dyDescent="0.25">
      <c r="A44" s="91"/>
      <c r="C44" s="90" t="s">
        <v>453</v>
      </c>
    </row>
    <row r="45" spans="1:6" x14ac:dyDescent="0.25">
      <c r="A45" s="69"/>
      <c r="B45" s="68"/>
      <c r="C45" s="69"/>
      <c r="D45" s="87"/>
      <c r="E45" s="106"/>
      <c r="F45" s="106"/>
    </row>
    <row r="46" spans="1:6" x14ac:dyDescent="0.25">
      <c r="A46" s="52" t="s">
        <v>0</v>
      </c>
      <c r="B46" s="72" t="s">
        <v>1</v>
      </c>
      <c r="C46" s="52" t="s">
        <v>2</v>
      </c>
      <c r="D46" s="61" t="s">
        <v>3</v>
      </c>
      <c r="E46" s="93" t="s">
        <v>4</v>
      </c>
      <c r="F46" s="93" t="s">
        <v>5</v>
      </c>
    </row>
    <row r="47" spans="1:6" x14ac:dyDescent="0.25">
      <c r="A47" s="77"/>
      <c r="B47" s="76"/>
      <c r="C47" s="77"/>
      <c r="D47" s="66"/>
      <c r="E47" s="107"/>
      <c r="F47" s="107"/>
    </row>
    <row r="48" spans="1:6" x14ac:dyDescent="0.25">
      <c r="A48" s="80"/>
      <c r="B48" s="68"/>
      <c r="C48" s="82"/>
      <c r="D48" s="82"/>
      <c r="E48" s="106"/>
      <c r="F48" s="106"/>
    </row>
    <row r="49" spans="1:6" x14ac:dyDescent="0.25">
      <c r="A49" s="83"/>
      <c r="B49" s="224" t="s">
        <v>20</v>
      </c>
      <c r="C49" s="227"/>
      <c r="D49" s="227"/>
      <c r="E49" s="226"/>
      <c r="F49" s="55" t="str">
        <f>F42</f>
        <v xml:space="preserve"> </v>
      </c>
    </row>
    <row r="50" spans="1:6" x14ac:dyDescent="0.25">
      <c r="A50" s="84"/>
      <c r="B50" s="76"/>
      <c r="C50" s="86"/>
      <c r="D50" s="86"/>
      <c r="E50" s="107"/>
      <c r="F50" s="107"/>
    </row>
    <row r="51" spans="1:6" ht="25.5" x14ac:dyDescent="0.25">
      <c r="A51" s="52"/>
      <c r="B51" s="72" t="s">
        <v>480</v>
      </c>
      <c r="C51" s="169" t="s">
        <v>481</v>
      </c>
      <c r="D51" s="171">
        <v>1974</v>
      </c>
      <c r="E51" s="55"/>
      <c r="F51" s="184" t="str">
        <f t="shared" ref="F51:F56" si="11">IF(E51="-","Rate Only",IF(E51="","",ROUND($D51*E51,2)))</f>
        <v/>
      </c>
    </row>
    <row r="52" spans="1:6" x14ac:dyDescent="0.25">
      <c r="A52" s="52"/>
      <c r="B52" s="72"/>
      <c r="C52" s="169"/>
      <c r="D52" s="171"/>
      <c r="E52" s="54"/>
      <c r="F52" s="184" t="str">
        <f t="shared" si="11"/>
        <v/>
      </c>
    </row>
    <row r="53" spans="1:6" x14ac:dyDescent="0.25">
      <c r="A53" s="52"/>
      <c r="B53" s="72" t="s">
        <v>92</v>
      </c>
      <c r="C53" s="169" t="s">
        <v>100</v>
      </c>
      <c r="D53" s="171">
        <v>500</v>
      </c>
      <c r="E53" s="55"/>
      <c r="F53" s="184" t="str">
        <f t="shared" si="11"/>
        <v/>
      </c>
    </row>
    <row r="54" spans="1:6" x14ac:dyDescent="0.25">
      <c r="A54" s="52"/>
      <c r="B54" s="72"/>
      <c r="C54" s="52"/>
      <c r="D54" s="61"/>
      <c r="E54" s="54"/>
      <c r="F54" s="184" t="str">
        <f t="shared" si="11"/>
        <v/>
      </c>
    </row>
    <row r="55" spans="1:6" ht="25.5" x14ac:dyDescent="0.25">
      <c r="A55" s="52"/>
      <c r="B55" s="72" t="s">
        <v>94</v>
      </c>
      <c r="C55" s="52"/>
      <c r="D55" s="61"/>
      <c r="E55" s="54"/>
      <c r="F55" s="184" t="str">
        <f t="shared" si="11"/>
        <v/>
      </c>
    </row>
    <row r="56" spans="1:6" x14ac:dyDescent="0.25">
      <c r="A56" s="52"/>
      <c r="B56" s="72"/>
      <c r="C56" s="52"/>
      <c r="D56" s="61"/>
      <c r="E56" s="54"/>
      <c r="F56" s="184" t="str">
        <f t="shared" si="11"/>
        <v/>
      </c>
    </row>
    <row r="57" spans="1:6" ht="25.5" x14ac:dyDescent="0.25">
      <c r="A57" s="52"/>
      <c r="B57" s="72" t="s">
        <v>95</v>
      </c>
      <c r="C57" s="169" t="s">
        <v>97</v>
      </c>
      <c r="D57" s="171">
        <v>1</v>
      </c>
      <c r="E57" s="55">
        <v>250000</v>
      </c>
      <c r="F57" s="184">
        <f>IF(E57="-","Rate Only",IF(E57="","",ROUND($D57*E57,2)))</f>
        <v>250000</v>
      </c>
    </row>
    <row r="58" spans="1:6" x14ac:dyDescent="0.25">
      <c r="A58" s="52"/>
      <c r="B58" s="72"/>
      <c r="C58" s="52"/>
      <c r="D58" s="61"/>
      <c r="E58" s="54"/>
      <c r="F58" s="184"/>
    </row>
    <row r="59" spans="1:6" ht="25.5" x14ac:dyDescent="0.25">
      <c r="A59" s="52"/>
      <c r="B59" s="72" t="s">
        <v>96</v>
      </c>
      <c r="C59" s="52" t="s">
        <v>14</v>
      </c>
      <c r="D59" s="202">
        <v>250000</v>
      </c>
      <c r="E59" s="54"/>
      <c r="F59" s="184" t="str">
        <f>IF(E59="-","Rate Only",IF(E59="","",ROUND($D59*E59,2)))</f>
        <v/>
      </c>
    </row>
    <row r="60" spans="1:6" x14ac:dyDescent="0.25">
      <c r="A60" s="52"/>
      <c r="B60" s="72"/>
      <c r="C60" s="52"/>
      <c r="D60" s="61"/>
      <c r="E60" s="54"/>
      <c r="F60" s="185"/>
    </row>
    <row r="61" spans="1:6" ht="25.5" x14ac:dyDescent="0.25">
      <c r="A61" s="52"/>
      <c r="B61" s="72" t="s">
        <v>482</v>
      </c>
      <c r="C61" s="52" t="s">
        <v>423</v>
      </c>
      <c r="D61" s="61">
        <v>2</v>
      </c>
      <c r="E61" s="54"/>
      <c r="F61" s="184" t="str">
        <f t="shared" ref="F61" si="12">IF(E61="-","Rate Only",IF(E61="","",ROUND($D61*E61,2)))</f>
        <v/>
      </c>
    </row>
    <row r="62" spans="1:6" x14ac:dyDescent="0.25">
      <c r="A62" s="52"/>
      <c r="B62" s="72"/>
      <c r="C62" s="52"/>
      <c r="D62" s="61"/>
      <c r="E62" s="54"/>
      <c r="F62" s="185" t="str">
        <f t="shared" ref="F62:F86" si="13">IF(E62="-","Rate Only",IF(E62="","",ROUND($D62*E62,2)))</f>
        <v/>
      </c>
    </row>
    <row r="63" spans="1:6" x14ac:dyDescent="0.25">
      <c r="A63" s="52" t="s">
        <v>388</v>
      </c>
      <c r="B63" s="72" t="s">
        <v>101</v>
      </c>
      <c r="C63" s="52" t="s">
        <v>63</v>
      </c>
      <c r="D63" s="61">
        <v>1</v>
      </c>
      <c r="E63" s="55"/>
      <c r="F63" s="184" t="str">
        <f t="shared" si="13"/>
        <v/>
      </c>
    </row>
    <row r="64" spans="1:6" x14ac:dyDescent="0.25">
      <c r="A64" s="52"/>
      <c r="B64" s="72"/>
      <c r="C64" s="52"/>
      <c r="D64" s="61"/>
      <c r="E64" s="55"/>
      <c r="F64" s="185" t="str">
        <f t="shared" si="13"/>
        <v/>
      </c>
    </row>
    <row r="65" spans="1:6" ht="63.75" x14ac:dyDescent="0.25">
      <c r="A65" s="206" t="s">
        <v>483</v>
      </c>
      <c r="B65" s="72" t="s">
        <v>484</v>
      </c>
      <c r="C65" s="52" t="s">
        <v>485</v>
      </c>
      <c r="D65" s="202">
        <v>800000</v>
      </c>
      <c r="E65" s="55"/>
      <c r="F65" s="185" t="str">
        <f t="shared" si="13"/>
        <v/>
      </c>
    </row>
    <row r="66" spans="1:6" x14ac:dyDescent="0.25">
      <c r="A66" s="52"/>
      <c r="B66" s="72"/>
      <c r="C66" s="52"/>
      <c r="D66" s="61"/>
      <c r="E66" s="54"/>
      <c r="F66" s="185" t="str">
        <f t="shared" si="13"/>
        <v/>
      </c>
    </row>
    <row r="67" spans="1:6" x14ac:dyDescent="0.25">
      <c r="A67" s="52" t="s">
        <v>102</v>
      </c>
      <c r="B67" s="72" t="s">
        <v>160</v>
      </c>
      <c r="C67" s="52" t="s">
        <v>10</v>
      </c>
      <c r="D67" s="61">
        <v>12</v>
      </c>
      <c r="E67" s="55"/>
      <c r="F67" s="185" t="str">
        <f t="shared" si="13"/>
        <v/>
      </c>
    </row>
    <row r="68" spans="1:6" x14ac:dyDescent="0.25">
      <c r="A68" s="52"/>
      <c r="B68" s="72"/>
      <c r="C68" s="52"/>
      <c r="D68" s="61"/>
      <c r="E68" s="54"/>
      <c r="F68" s="185" t="str">
        <f t="shared" si="13"/>
        <v/>
      </c>
    </row>
    <row r="69" spans="1:6" x14ac:dyDescent="0.25">
      <c r="A69" s="52" t="s">
        <v>104</v>
      </c>
      <c r="B69" s="72" t="s">
        <v>505</v>
      </c>
      <c r="C69" s="52"/>
      <c r="D69" s="61"/>
      <c r="E69" s="54"/>
      <c r="F69" s="185" t="str">
        <f t="shared" si="13"/>
        <v/>
      </c>
    </row>
    <row r="70" spans="1:6" x14ac:dyDescent="0.25">
      <c r="A70" s="52"/>
      <c r="B70" s="72"/>
      <c r="C70" s="52"/>
      <c r="D70" s="61"/>
      <c r="E70" s="54"/>
      <c r="F70" s="185" t="str">
        <f t="shared" si="13"/>
        <v/>
      </c>
    </row>
    <row r="71" spans="1:6" x14ac:dyDescent="0.25">
      <c r="A71" s="52"/>
      <c r="B71" s="72" t="s">
        <v>103</v>
      </c>
      <c r="C71" s="52" t="s">
        <v>10</v>
      </c>
      <c r="D71" s="61">
        <v>15</v>
      </c>
      <c r="E71" s="55"/>
      <c r="F71" s="185" t="str">
        <f t="shared" si="13"/>
        <v/>
      </c>
    </row>
    <row r="72" spans="1:6" x14ac:dyDescent="0.25">
      <c r="A72" s="52"/>
      <c r="B72" s="72"/>
      <c r="C72" s="52"/>
      <c r="D72" s="61"/>
      <c r="E72" s="54"/>
      <c r="F72" s="185" t="str">
        <f t="shared" si="13"/>
        <v/>
      </c>
    </row>
    <row r="73" spans="1:6" x14ac:dyDescent="0.25">
      <c r="A73" s="52"/>
      <c r="B73" s="72" t="s">
        <v>506</v>
      </c>
      <c r="C73" s="52" t="s">
        <v>10</v>
      </c>
      <c r="D73" s="61">
        <v>6</v>
      </c>
      <c r="E73" s="55"/>
      <c r="F73" s="185" t="str">
        <f t="shared" si="13"/>
        <v/>
      </c>
    </row>
    <row r="74" spans="1:6" x14ac:dyDescent="0.25">
      <c r="A74" s="52"/>
      <c r="B74" s="72"/>
      <c r="C74" s="52"/>
      <c r="D74" s="61"/>
      <c r="E74" s="54"/>
      <c r="F74" s="185" t="str">
        <f t="shared" si="13"/>
        <v/>
      </c>
    </row>
    <row r="75" spans="1:6" x14ac:dyDescent="0.25">
      <c r="A75" s="83" t="s">
        <v>105</v>
      </c>
      <c r="B75" s="72" t="s">
        <v>161</v>
      </c>
      <c r="C75" s="52"/>
      <c r="D75" s="61"/>
      <c r="E75" s="54"/>
      <c r="F75" s="185" t="str">
        <f t="shared" si="13"/>
        <v/>
      </c>
    </row>
    <row r="76" spans="1:6" x14ac:dyDescent="0.25">
      <c r="A76" s="83"/>
      <c r="B76" s="72"/>
      <c r="C76" s="52"/>
      <c r="D76" s="61"/>
      <c r="E76" s="54"/>
      <c r="F76" s="185" t="str">
        <f t="shared" si="13"/>
        <v/>
      </c>
    </row>
    <row r="77" spans="1:6" x14ac:dyDescent="0.25">
      <c r="A77" s="83"/>
      <c r="B77" s="72" t="s">
        <v>486</v>
      </c>
      <c r="C77" s="52" t="s">
        <v>29</v>
      </c>
      <c r="D77" s="61">
        <v>15</v>
      </c>
      <c r="E77" s="55"/>
      <c r="F77" s="185" t="str">
        <f t="shared" si="13"/>
        <v/>
      </c>
    </row>
    <row r="78" spans="1:6" x14ac:dyDescent="0.25">
      <c r="A78" s="83"/>
      <c r="B78" s="72"/>
      <c r="C78" s="52"/>
      <c r="D78" s="61"/>
      <c r="E78" s="55"/>
      <c r="F78" s="185"/>
    </row>
    <row r="79" spans="1:6" x14ac:dyDescent="0.25">
      <c r="A79" s="83"/>
      <c r="B79" s="72" t="s">
        <v>507</v>
      </c>
      <c r="C79" s="52" t="s">
        <v>29</v>
      </c>
      <c r="D79" s="61">
        <v>15</v>
      </c>
      <c r="E79" s="55"/>
      <c r="F79" s="184" t="str">
        <f t="shared" ref="F79" si="14">IF(E79="-","Rate Only",IF(E79="","",ROUND($D79*E79,2)))</f>
        <v/>
      </c>
    </row>
    <row r="80" spans="1:6" x14ac:dyDescent="0.25">
      <c r="A80" s="83"/>
      <c r="B80" s="72"/>
      <c r="C80" s="52"/>
      <c r="D80" s="61"/>
      <c r="E80" s="55"/>
      <c r="F80" s="185"/>
    </row>
    <row r="81" spans="1:6" x14ac:dyDescent="0.25">
      <c r="A81" s="83"/>
      <c r="B81" s="72"/>
      <c r="C81" s="52"/>
      <c r="D81" s="61"/>
      <c r="E81" s="55"/>
      <c r="F81" s="185"/>
    </row>
    <row r="82" spans="1:6" x14ac:dyDescent="0.25">
      <c r="A82" s="83"/>
      <c r="B82" s="72"/>
      <c r="C82" s="52"/>
      <c r="D82" s="61"/>
      <c r="E82" s="55"/>
      <c r="F82" s="185"/>
    </row>
    <row r="83" spans="1:6" x14ac:dyDescent="0.25">
      <c r="A83" s="83"/>
      <c r="B83" s="72"/>
      <c r="C83" s="52"/>
      <c r="D83" s="61"/>
      <c r="E83" s="55"/>
      <c r="F83" s="185"/>
    </row>
    <row r="84" spans="1:6" x14ac:dyDescent="0.25">
      <c r="A84" s="83"/>
      <c r="B84" s="72"/>
      <c r="C84" s="52"/>
      <c r="D84" s="61"/>
      <c r="E84" s="55"/>
      <c r="F84" s="185"/>
    </row>
    <row r="85" spans="1:6" x14ac:dyDescent="0.25">
      <c r="A85" s="83"/>
      <c r="B85" s="72"/>
      <c r="C85" s="52"/>
      <c r="D85" s="61"/>
      <c r="E85" s="55"/>
      <c r="F85" s="185"/>
    </row>
    <row r="86" spans="1:6" x14ac:dyDescent="0.25">
      <c r="A86" s="83"/>
      <c r="B86" s="72"/>
      <c r="C86" s="52"/>
      <c r="D86" s="61"/>
      <c r="E86" s="54"/>
      <c r="F86" s="185" t="str">
        <f t="shared" si="13"/>
        <v/>
      </c>
    </row>
    <row r="87" spans="1:6" x14ac:dyDescent="0.25">
      <c r="A87" s="80"/>
      <c r="B87" s="68"/>
      <c r="C87" s="82"/>
      <c r="D87" s="82"/>
      <c r="E87" s="106"/>
      <c r="F87" s="106"/>
    </row>
    <row r="88" spans="1:6" x14ac:dyDescent="0.25">
      <c r="A88" s="83"/>
      <c r="B88" s="224" t="s">
        <v>19</v>
      </c>
      <c r="C88" s="227"/>
      <c r="D88" s="227"/>
      <c r="E88" s="226"/>
      <c r="F88" s="51">
        <f>IF(SUM(F49:F86)&gt;0,SUM(F49:F86)," ")</f>
        <v>250000</v>
      </c>
    </row>
    <row r="89" spans="1:6" x14ac:dyDescent="0.25">
      <c r="A89" s="84"/>
      <c r="B89" s="76"/>
      <c r="C89" s="86"/>
      <c r="D89" s="86"/>
      <c r="E89" s="107"/>
      <c r="F89" s="107"/>
    </row>
    <row r="90" spans="1:6" x14ac:dyDescent="0.25">
      <c r="A90" s="91"/>
      <c r="C90" s="90" t="s">
        <v>454</v>
      </c>
    </row>
    <row r="91" spans="1:6" x14ac:dyDescent="0.25">
      <c r="A91" s="69"/>
      <c r="B91" s="68"/>
      <c r="C91" s="69"/>
      <c r="D91" s="87"/>
      <c r="E91" s="106"/>
      <c r="F91" s="106"/>
    </row>
    <row r="92" spans="1:6" x14ac:dyDescent="0.25">
      <c r="A92" s="52" t="s">
        <v>0</v>
      </c>
      <c r="B92" s="72" t="s">
        <v>1</v>
      </c>
      <c r="C92" s="52" t="s">
        <v>2</v>
      </c>
      <c r="D92" s="61" t="s">
        <v>3</v>
      </c>
      <c r="E92" s="93" t="s">
        <v>4</v>
      </c>
      <c r="F92" s="93" t="s">
        <v>5</v>
      </c>
    </row>
    <row r="93" spans="1:6" x14ac:dyDescent="0.25">
      <c r="A93" s="77"/>
      <c r="B93" s="76"/>
      <c r="C93" s="77"/>
      <c r="D93" s="66"/>
      <c r="E93" s="107"/>
      <c r="F93" s="107"/>
    </row>
    <row r="94" spans="1:6" x14ac:dyDescent="0.25">
      <c r="A94" s="80"/>
      <c r="B94" s="68"/>
      <c r="C94" s="82"/>
      <c r="D94" s="82"/>
      <c r="E94" s="106"/>
      <c r="F94" s="106"/>
    </row>
    <row r="95" spans="1:6" x14ac:dyDescent="0.25">
      <c r="A95" s="83"/>
      <c r="B95" s="224" t="s">
        <v>20</v>
      </c>
      <c r="C95" s="227"/>
      <c r="D95" s="227"/>
      <c r="E95" s="226"/>
      <c r="F95" s="55">
        <f>F88</f>
        <v>250000</v>
      </c>
    </row>
    <row r="96" spans="1:6" x14ac:dyDescent="0.25">
      <c r="A96" s="84"/>
      <c r="B96" s="76"/>
      <c r="C96" s="86"/>
      <c r="D96" s="86"/>
      <c r="E96" s="107"/>
      <c r="F96" s="78"/>
    </row>
    <row r="97" spans="1:6" x14ac:dyDescent="0.25">
      <c r="A97" s="83" t="s">
        <v>295</v>
      </c>
      <c r="B97" s="72" t="s">
        <v>389</v>
      </c>
      <c r="C97" s="52" t="s">
        <v>10</v>
      </c>
      <c r="D97" s="52">
        <v>8</v>
      </c>
      <c r="E97" s="108"/>
      <c r="F97" s="185" t="str">
        <f>IF(E97="-","Rate Only",IF(E97="","",ROUND($D97*E97,2)))</f>
        <v/>
      </c>
    </row>
    <row r="98" spans="1:6" x14ac:dyDescent="0.25">
      <c r="A98" s="83"/>
      <c r="B98" s="72"/>
      <c r="C98" s="52"/>
      <c r="D98" s="52"/>
      <c r="E98" s="53"/>
      <c r="F98" s="54"/>
    </row>
    <row r="99" spans="1:6" ht="25.5" x14ac:dyDescent="0.25">
      <c r="A99" s="83" t="s">
        <v>392</v>
      </c>
      <c r="B99" s="72" t="s">
        <v>390</v>
      </c>
      <c r="C99" s="52" t="s">
        <v>391</v>
      </c>
      <c r="D99" s="52">
        <v>2</v>
      </c>
      <c r="E99" s="53"/>
      <c r="F99" s="185" t="str">
        <f>IF(E99="-","Rate Only",IF(E99="","",ROUND($D99*E99,2)))</f>
        <v/>
      </c>
    </row>
    <row r="100" spans="1:6" x14ac:dyDescent="0.25">
      <c r="A100" s="205"/>
      <c r="B100" s="72"/>
      <c r="C100" s="52"/>
      <c r="D100" s="52"/>
      <c r="E100" s="53"/>
      <c r="F100" s="185"/>
    </row>
    <row r="101" spans="1:6" ht="25.5" x14ac:dyDescent="0.25">
      <c r="A101" s="205" t="s">
        <v>393</v>
      </c>
      <c r="B101" s="72" t="s">
        <v>509</v>
      </c>
      <c r="C101" s="52"/>
      <c r="D101" s="52"/>
      <c r="E101" s="53"/>
      <c r="F101" s="185"/>
    </row>
    <row r="102" spans="1:6" x14ac:dyDescent="0.25">
      <c r="A102" s="83"/>
      <c r="B102" s="72"/>
      <c r="C102" s="52"/>
      <c r="D102" s="52"/>
      <c r="E102" s="53"/>
      <c r="F102" s="185"/>
    </row>
    <row r="103" spans="1:6" x14ac:dyDescent="0.25">
      <c r="A103" s="83"/>
      <c r="B103" s="72" t="s">
        <v>510</v>
      </c>
      <c r="C103" s="52" t="s">
        <v>10</v>
      </c>
      <c r="D103" s="52">
        <v>15</v>
      </c>
      <c r="E103" s="53"/>
      <c r="F103" s="185" t="str">
        <f>IF(E103="-","Rate Only",IF(E103="","",ROUND($D103*E103,2)))</f>
        <v/>
      </c>
    </row>
    <row r="104" spans="1:6" x14ac:dyDescent="0.25">
      <c r="A104" s="83"/>
      <c r="B104" s="72"/>
      <c r="C104" s="52"/>
      <c r="D104" s="52"/>
      <c r="E104" s="53"/>
      <c r="F104" s="185"/>
    </row>
    <row r="105" spans="1:6" ht="25.5" x14ac:dyDescent="0.25">
      <c r="A105" s="83"/>
      <c r="B105" s="72" t="s">
        <v>511</v>
      </c>
      <c r="C105" s="52" t="s">
        <v>10</v>
      </c>
      <c r="D105" s="52">
        <v>5</v>
      </c>
      <c r="E105" s="53"/>
      <c r="F105" s="185" t="str">
        <f>IF(E105="-","Rate Only",IF(E105="","",ROUND($D105*E105,2)))</f>
        <v/>
      </c>
    </row>
    <row r="106" spans="1:6" x14ac:dyDescent="0.25">
      <c r="A106" s="83"/>
      <c r="B106" s="72"/>
      <c r="C106" s="52"/>
      <c r="D106" s="52"/>
      <c r="E106" s="53"/>
      <c r="F106" s="185"/>
    </row>
    <row r="107" spans="1:6" ht="25.5" x14ac:dyDescent="0.25">
      <c r="A107" s="83"/>
      <c r="B107" s="72" t="s">
        <v>512</v>
      </c>
      <c r="C107" s="52" t="s">
        <v>10</v>
      </c>
      <c r="D107" s="52">
        <v>5</v>
      </c>
      <c r="E107" s="53"/>
      <c r="F107" s="185" t="str">
        <f>IF(E107="-","Rate Only",IF(E107="","",ROUND($D107*E107,2)))</f>
        <v/>
      </c>
    </row>
    <row r="108" spans="1:6" x14ac:dyDescent="0.25">
      <c r="A108" s="83"/>
      <c r="B108" s="72"/>
      <c r="C108" s="52"/>
      <c r="D108" s="52"/>
      <c r="E108" s="53"/>
      <c r="F108" s="185"/>
    </row>
    <row r="109" spans="1:6" x14ac:dyDescent="0.25">
      <c r="A109" s="52" t="s">
        <v>508</v>
      </c>
      <c r="B109" s="72" t="s">
        <v>106</v>
      </c>
      <c r="C109" s="52"/>
      <c r="D109" s="61"/>
      <c r="E109" s="54"/>
      <c r="F109" s="185" t="str">
        <f>IF(E109="-","Rate Only",IF(E109="","",ROUND($D109*E109,2)))</f>
        <v/>
      </c>
    </row>
    <row r="110" spans="1:6" x14ac:dyDescent="0.25">
      <c r="A110" s="52"/>
      <c r="B110" s="72"/>
      <c r="C110" s="52"/>
      <c r="D110" s="61"/>
      <c r="E110" s="54"/>
      <c r="F110" s="185" t="str">
        <f>IF(E110="-","Rate Only",IF(E110="","",ROUND($D110*E110,2)))</f>
        <v/>
      </c>
    </row>
    <row r="111" spans="1:6" x14ac:dyDescent="0.25">
      <c r="A111" s="52"/>
      <c r="B111" s="72" t="s">
        <v>487</v>
      </c>
      <c r="C111" s="52" t="s">
        <v>10</v>
      </c>
      <c r="D111" s="61"/>
      <c r="E111" s="120">
        <v>10000</v>
      </c>
      <c r="F111" s="185"/>
    </row>
    <row r="112" spans="1:6" x14ac:dyDescent="0.25">
      <c r="A112" s="52"/>
      <c r="B112" s="72"/>
      <c r="C112" s="52"/>
      <c r="D112" s="61"/>
      <c r="E112" s="153"/>
      <c r="F112" s="185"/>
    </row>
    <row r="113" spans="1:6" x14ac:dyDescent="0.25">
      <c r="A113" s="52"/>
      <c r="B113" s="72" t="s">
        <v>488</v>
      </c>
      <c r="C113" s="52"/>
      <c r="D113" s="61"/>
      <c r="E113" s="153"/>
      <c r="F113" s="185"/>
    </row>
    <row r="114" spans="1:6" x14ac:dyDescent="0.25">
      <c r="A114" s="52"/>
      <c r="B114" s="72"/>
      <c r="C114" s="52"/>
      <c r="D114" s="52"/>
      <c r="E114" s="153"/>
      <c r="F114" s="185"/>
    </row>
    <row r="115" spans="1:6" x14ac:dyDescent="0.25">
      <c r="A115" s="52"/>
      <c r="B115" s="72" t="s">
        <v>513</v>
      </c>
      <c r="C115" s="52" t="s">
        <v>108</v>
      </c>
      <c r="D115" s="52"/>
      <c r="E115" s="153">
        <v>40000</v>
      </c>
      <c r="F115" s="185"/>
    </row>
    <row r="116" spans="1:6" x14ac:dyDescent="0.25">
      <c r="A116" s="83"/>
      <c r="B116" s="72" t="s">
        <v>514</v>
      </c>
      <c r="C116" s="52" t="s">
        <v>515</v>
      </c>
      <c r="D116" s="52" t="s">
        <v>107</v>
      </c>
      <c r="E116" s="153">
        <v>2500</v>
      </c>
      <c r="F116" s="185"/>
    </row>
    <row r="117" spans="1:6" x14ac:dyDescent="0.25">
      <c r="A117" s="83"/>
      <c r="B117" s="72"/>
      <c r="C117" s="52"/>
      <c r="D117" s="52"/>
      <c r="E117" s="153"/>
      <c r="F117" s="185"/>
    </row>
    <row r="118" spans="1:6" x14ac:dyDescent="0.25">
      <c r="A118" s="83"/>
      <c r="B118" s="72"/>
      <c r="C118" s="52"/>
      <c r="D118" s="52"/>
      <c r="E118" s="153"/>
      <c r="F118" s="185"/>
    </row>
    <row r="119" spans="1:6" x14ac:dyDescent="0.25">
      <c r="A119" s="83"/>
      <c r="B119" s="72"/>
      <c r="C119" s="52"/>
      <c r="D119" s="52"/>
      <c r="E119" s="153"/>
      <c r="F119" s="185"/>
    </row>
    <row r="120" spans="1:6" x14ac:dyDescent="0.25">
      <c r="A120" s="83"/>
      <c r="B120" s="72"/>
      <c r="C120" s="52"/>
      <c r="D120" s="52"/>
      <c r="E120" s="153"/>
      <c r="F120" s="185"/>
    </row>
    <row r="121" spans="1:6" x14ac:dyDescent="0.25">
      <c r="A121" s="83"/>
      <c r="B121" s="72"/>
      <c r="C121" s="52"/>
      <c r="D121" s="52"/>
      <c r="E121" s="153"/>
      <c r="F121" s="185"/>
    </row>
    <row r="122" spans="1:6" x14ac:dyDescent="0.25">
      <c r="A122" s="83"/>
      <c r="B122" s="72"/>
      <c r="C122" s="52"/>
      <c r="D122" s="52"/>
      <c r="E122" s="153"/>
      <c r="F122" s="185"/>
    </row>
    <row r="123" spans="1:6" x14ac:dyDescent="0.25">
      <c r="A123" s="83"/>
      <c r="B123" s="72"/>
      <c r="C123" s="52"/>
      <c r="D123" s="52"/>
      <c r="E123" s="153"/>
      <c r="F123" s="185"/>
    </row>
    <row r="124" spans="1:6" x14ac:dyDescent="0.25">
      <c r="A124" s="83"/>
      <c r="B124" s="72"/>
      <c r="C124" s="52"/>
      <c r="D124" s="52"/>
      <c r="E124" s="153"/>
      <c r="F124" s="185"/>
    </row>
    <row r="125" spans="1:6" x14ac:dyDescent="0.25">
      <c r="A125" s="83"/>
      <c r="B125" s="72"/>
      <c r="C125" s="52"/>
      <c r="D125" s="52"/>
      <c r="E125" s="153"/>
      <c r="F125" s="185"/>
    </row>
    <row r="126" spans="1:6" x14ac:dyDescent="0.25">
      <c r="A126" s="83"/>
      <c r="B126" s="72"/>
      <c r="C126" s="52"/>
      <c r="D126" s="52"/>
      <c r="E126" s="153"/>
      <c r="F126" s="185"/>
    </row>
    <row r="127" spans="1:6" x14ac:dyDescent="0.25">
      <c r="A127" s="83"/>
      <c r="B127" s="72"/>
      <c r="C127" s="52"/>
      <c r="D127" s="52"/>
      <c r="E127" s="153"/>
      <c r="F127" s="185"/>
    </row>
    <row r="128" spans="1:6" x14ac:dyDescent="0.25">
      <c r="A128" s="83"/>
      <c r="B128" s="72"/>
      <c r="C128" s="52"/>
      <c r="D128" s="52"/>
      <c r="E128" s="153"/>
      <c r="F128" s="185"/>
    </row>
    <row r="129" spans="1:6" x14ac:dyDescent="0.25">
      <c r="A129" s="83"/>
      <c r="B129" s="72"/>
      <c r="C129" s="52"/>
      <c r="D129" s="52"/>
      <c r="E129" s="153"/>
      <c r="F129" s="185"/>
    </row>
    <row r="130" spans="1:6" x14ac:dyDescent="0.25">
      <c r="A130" s="83"/>
      <c r="B130" s="72"/>
      <c r="C130" s="52"/>
      <c r="D130" s="52"/>
      <c r="E130" s="153"/>
      <c r="F130" s="185"/>
    </row>
    <row r="131" spans="1:6" x14ac:dyDescent="0.25">
      <c r="A131" s="83"/>
      <c r="B131" s="72"/>
      <c r="C131" s="52"/>
      <c r="D131" s="52"/>
      <c r="E131" s="53"/>
      <c r="F131" s="185"/>
    </row>
    <row r="132" spans="1:6" x14ac:dyDescent="0.25">
      <c r="A132" s="52"/>
      <c r="B132" s="72"/>
      <c r="C132" s="52"/>
      <c r="D132" s="61"/>
      <c r="E132" s="53"/>
      <c r="F132" s="54"/>
    </row>
    <row r="133" spans="1:6" x14ac:dyDescent="0.25">
      <c r="A133" s="52"/>
      <c r="B133" s="72"/>
      <c r="C133" s="52"/>
      <c r="D133" s="61"/>
      <c r="E133" s="53"/>
      <c r="F133" s="185"/>
    </row>
    <row r="134" spans="1:6" x14ac:dyDescent="0.25">
      <c r="A134" s="52"/>
      <c r="B134" s="72"/>
      <c r="C134" s="52"/>
      <c r="D134" s="61"/>
      <c r="E134" s="55"/>
      <c r="F134" s="185"/>
    </row>
    <row r="135" spans="1:6" x14ac:dyDescent="0.25">
      <c r="A135" s="52"/>
      <c r="B135" s="72"/>
      <c r="C135" s="52"/>
      <c r="D135" s="61"/>
      <c r="E135" s="55"/>
      <c r="F135" s="185"/>
    </row>
    <row r="136" spans="1:6" x14ac:dyDescent="0.25">
      <c r="A136" s="80"/>
      <c r="B136" s="68"/>
      <c r="C136" s="82"/>
      <c r="D136" s="82"/>
      <c r="E136" s="106"/>
      <c r="F136" s="106"/>
    </row>
    <row r="137" spans="1:6" x14ac:dyDescent="0.25">
      <c r="A137" s="83"/>
      <c r="B137" s="224" t="s">
        <v>9</v>
      </c>
      <c r="C137" s="225"/>
      <c r="D137" s="225"/>
      <c r="E137" s="226"/>
      <c r="F137" s="51">
        <f>IF(SUM(F94:F135)&gt;0,SUM(F94:F135)," ")</f>
        <v>250000</v>
      </c>
    </row>
    <row r="138" spans="1:6" x14ac:dyDescent="0.25">
      <c r="A138" s="84"/>
      <c r="B138" s="76"/>
      <c r="C138" s="86"/>
      <c r="D138" s="86"/>
      <c r="E138" s="107"/>
      <c r="F138" s="107"/>
    </row>
    <row r="139" spans="1:6" x14ac:dyDescent="0.25">
      <c r="C139" s="90" t="s">
        <v>455</v>
      </c>
    </row>
  </sheetData>
  <mergeCells count="5">
    <mergeCell ref="B137:E137"/>
    <mergeCell ref="B42:E42"/>
    <mergeCell ref="B49:E49"/>
    <mergeCell ref="B88:E88"/>
    <mergeCell ref="B95:E95"/>
  </mergeCells>
  <pageMargins left="0.70866141732283472" right="0.70866141732283472" top="0.82677165354330717" bottom="0.74803149606299213" header="0.31496062992125984" footer="0.31496062992125984"/>
  <pageSetup paperSize="9" scale="95" orientation="portrait" r:id="rId1"/>
  <headerFooter>
    <oddHeader>&amp;L&amp;8BAKWENA PLATINUM CORRIDOR CONCESSIONAIRE (PTY) LTD
CONTRACT NO: BPCC-N4-9-2021/RH/2
SECTION A ROADWORKS</oddHeader>
  </headerFooter>
  <rowBreaks count="2" manualBreakCount="2">
    <brk id="44" max="16383" man="1"/>
    <brk id="9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view="pageBreakPreview" topLeftCell="A28" zoomScaleNormal="100" zoomScaleSheetLayoutView="100" zoomScalePageLayoutView="115" workbookViewId="0">
      <selection activeCell="F41" sqref="F41"/>
    </sheetView>
  </sheetViews>
  <sheetFormatPr defaultRowHeight="15" x14ac:dyDescent="0.25"/>
  <cols>
    <col min="1" max="1" width="9.140625" style="91"/>
    <col min="2" max="2" width="33.7109375" style="32" customWidth="1"/>
    <col min="3" max="3" width="8" style="90" customWidth="1"/>
    <col min="4" max="4" width="10.85546875" style="90" customWidth="1"/>
    <col min="5" max="5" width="10.85546875" style="10" customWidth="1"/>
    <col min="6" max="6" width="13.28515625" style="10" customWidth="1"/>
  </cols>
  <sheetData>
    <row r="1" spans="1:6" x14ac:dyDescent="0.25">
      <c r="A1" s="80"/>
      <c r="B1" s="29"/>
      <c r="C1" s="69"/>
      <c r="D1" s="87"/>
      <c r="E1" s="3"/>
      <c r="F1" s="3"/>
    </row>
    <row r="2" spans="1:6" x14ac:dyDescent="0.25">
      <c r="A2" s="83" t="s">
        <v>0</v>
      </c>
      <c r="B2" s="30" t="s">
        <v>1</v>
      </c>
      <c r="C2" s="52" t="s">
        <v>2</v>
      </c>
      <c r="D2" s="73" t="s">
        <v>3</v>
      </c>
      <c r="E2" s="12" t="s">
        <v>4</v>
      </c>
      <c r="F2" s="11" t="s">
        <v>5</v>
      </c>
    </row>
    <row r="3" spans="1:6" x14ac:dyDescent="0.25">
      <c r="A3" s="84"/>
      <c r="B3" s="31"/>
      <c r="C3" s="77"/>
      <c r="D3" s="66"/>
      <c r="E3" s="9"/>
      <c r="F3" s="9"/>
    </row>
    <row r="4" spans="1:6" x14ac:dyDescent="0.25">
      <c r="A4" s="83" t="s">
        <v>339</v>
      </c>
      <c r="B4" s="30" t="s">
        <v>6</v>
      </c>
      <c r="C4" s="52"/>
      <c r="D4" s="61"/>
      <c r="E4" s="6"/>
      <c r="F4" s="6"/>
    </row>
    <row r="5" spans="1:6" x14ac:dyDescent="0.25">
      <c r="A5" s="83"/>
      <c r="B5" s="30"/>
      <c r="C5" s="52"/>
      <c r="D5" s="61"/>
      <c r="E5" s="6"/>
      <c r="F5" s="6"/>
    </row>
    <row r="6" spans="1:6" ht="26.25" x14ac:dyDescent="0.25">
      <c r="A6" s="205">
        <v>17.04</v>
      </c>
      <c r="B6" s="30" t="s">
        <v>342</v>
      </c>
      <c r="C6" s="52" t="s">
        <v>15</v>
      </c>
      <c r="D6" s="61">
        <v>200</v>
      </c>
      <c r="E6" s="55"/>
      <c r="F6" s="50" t="str">
        <f t="shared" ref="F6" si="0">IF(E6="-","Rate Only",IF(E6="","",ROUND($D6*E6,2)))</f>
        <v/>
      </c>
    </row>
    <row r="7" spans="1:6" x14ac:dyDescent="0.25">
      <c r="A7" s="83"/>
      <c r="B7" s="30"/>
      <c r="C7" s="52"/>
      <c r="D7" s="61"/>
      <c r="E7" s="6"/>
      <c r="F7" s="6"/>
    </row>
    <row r="8" spans="1:6" x14ac:dyDescent="0.25">
      <c r="A8" s="83">
        <v>17.05</v>
      </c>
      <c r="B8" s="30" t="s">
        <v>397</v>
      </c>
      <c r="C8" s="52"/>
      <c r="D8" s="61"/>
      <c r="E8" s="6"/>
      <c r="F8" s="6"/>
    </row>
    <row r="9" spans="1:6" x14ac:dyDescent="0.25">
      <c r="A9" s="83"/>
      <c r="B9" s="30"/>
      <c r="C9" s="52"/>
      <c r="D9" s="61"/>
      <c r="E9" s="6"/>
      <c r="F9" s="6"/>
    </row>
    <row r="10" spans="1:6" ht="26.25" x14ac:dyDescent="0.25">
      <c r="A10" s="83"/>
      <c r="B10" s="30" t="s">
        <v>398</v>
      </c>
      <c r="C10" s="52" t="s">
        <v>16</v>
      </c>
      <c r="D10" s="61">
        <v>20</v>
      </c>
      <c r="E10" s="55"/>
      <c r="F10" s="50" t="str">
        <f t="shared" ref="F10" si="1">IF(E10="-","Rate Only",IF(E10="","",ROUND($D10*E10,2)))</f>
        <v/>
      </c>
    </row>
    <row r="11" spans="1:6" x14ac:dyDescent="0.25">
      <c r="A11" s="83"/>
      <c r="B11" s="30"/>
      <c r="C11" s="52"/>
      <c r="D11" s="61"/>
      <c r="E11" s="55"/>
      <c r="F11" s="6"/>
    </row>
    <row r="12" spans="1:6" ht="26.25" x14ac:dyDescent="0.25">
      <c r="A12" s="83"/>
      <c r="B12" s="30" t="s">
        <v>399</v>
      </c>
      <c r="C12" s="52" t="s">
        <v>16</v>
      </c>
      <c r="D12" s="61">
        <v>30</v>
      </c>
      <c r="E12" s="55"/>
      <c r="F12" s="50" t="str">
        <f t="shared" ref="F12" si="2">IF(E12="-","Rate Only",IF(E12="","",ROUND($D12*E12,2)))</f>
        <v/>
      </c>
    </row>
    <row r="13" spans="1:6" x14ac:dyDescent="0.25">
      <c r="A13" s="83"/>
      <c r="B13" s="30"/>
      <c r="C13" s="52"/>
      <c r="D13" s="61"/>
      <c r="E13" s="55"/>
      <c r="F13" s="6"/>
    </row>
    <row r="14" spans="1:6" ht="26.25" x14ac:dyDescent="0.25">
      <c r="A14" s="83"/>
      <c r="B14" s="30" t="s">
        <v>401</v>
      </c>
      <c r="C14" s="52" t="s">
        <v>16</v>
      </c>
      <c r="D14" s="61">
        <v>30</v>
      </c>
      <c r="E14" s="55"/>
      <c r="F14" s="50" t="str">
        <f t="shared" ref="F14" si="3">IF(E14="-","Rate Only",IF(E14="","",ROUND($D14*E14,2)))</f>
        <v/>
      </c>
    </row>
    <row r="15" spans="1:6" x14ac:dyDescent="0.25">
      <c r="A15" s="83"/>
      <c r="B15" s="30"/>
      <c r="C15" s="52"/>
      <c r="D15" s="61"/>
      <c r="E15" s="55"/>
      <c r="F15" s="6"/>
    </row>
    <row r="16" spans="1:6" ht="26.25" x14ac:dyDescent="0.25">
      <c r="A16" s="83"/>
      <c r="B16" s="30" t="s">
        <v>400</v>
      </c>
      <c r="C16" s="52" t="s">
        <v>16</v>
      </c>
      <c r="D16" s="61">
        <v>30</v>
      </c>
      <c r="E16" s="55"/>
      <c r="F16" s="50" t="str">
        <f t="shared" ref="F16" si="4">IF(E16="-","Rate Only",IF(E16="","",ROUND($D16*E16,2)))</f>
        <v/>
      </c>
    </row>
    <row r="17" spans="1:6" x14ac:dyDescent="0.25">
      <c r="A17" s="83"/>
      <c r="B17" s="30"/>
      <c r="C17" s="52"/>
      <c r="D17" s="61"/>
      <c r="E17" s="46"/>
      <c r="F17" s="6"/>
    </row>
    <row r="18" spans="1:6" ht="26.25" x14ac:dyDescent="0.25">
      <c r="A18" s="83">
        <v>17.059999999999999</v>
      </c>
      <c r="B18" s="30" t="s">
        <v>8</v>
      </c>
      <c r="C18" s="52"/>
      <c r="D18" s="61"/>
      <c r="E18" s="6"/>
      <c r="F18" s="6"/>
    </row>
    <row r="19" spans="1:6" x14ac:dyDescent="0.25">
      <c r="A19" s="83"/>
      <c r="B19" s="30"/>
      <c r="C19" s="52"/>
      <c r="D19" s="61"/>
      <c r="E19" s="6"/>
      <c r="F19" s="6"/>
    </row>
    <row r="20" spans="1:6" ht="39" x14ac:dyDescent="0.25">
      <c r="A20" s="83"/>
      <c r="B20" s="30" t="s">
        <v>11</v>
      </c>
      <c r="C20" s="52" t="s">
        <v>12</v>
      </c>
      <c r="D20" s="61">
        <v>1</v>
      </c>
      <c r="E20" s="55">
        <v>30000</v>
      </c>
      <c r="F20" s="50">
        <f t="shared" ref="F20:F22" si="5">IF(E20="-","Rate Only",IF(E20="","",ROUND($D20*E20,2)))</f>
        <v>30000</v>
      </c>
    </row>
    <row r="21" spans="1:6" x14ac:dyDescent="0.25">
      <c r="A21" s="83"/>
      <c r="B21" s="30"/>
      <c r="C21" s="52"/>
      <c r="D21" s="61"/>
      <c r="E21" s="6"/>
      <c r="F21" s="6"/>
    </row>
    <row r="22" spans="1:6" x14ac:dyDescent="0.25">
      <c r="A22" s="83"/>
      <c r="B22" s="30" t="s">
        <v>13</v>
      </c>
      <c r="C22" s="52" t="s">
        <v>14</v>
      </c>
      <c r="D22" s="103">
        <v>30000</v>
      </c>
      <c r="E22" s="117"/>
      <c r="F22" s="50" t="str">
        <f t="shared" si="5"/>
        <v/>
      </c>
    </row>
    <row r="23" spans="1:6" x14ac:dyDescent="0.25">
      <c r="A23" s="83"/>
      <c r="B23" s="30"/>
      <c r="C23" s="52"/>
      <c r="D23" s="61"/>
      <c r="E23" s="6"/>
      <c r="F23" s="6"/>
    </row>
    <row r="24" spans="1:6" ht="26.25" x14ac:dyDescent="0.25">
      <c r="A24" s="83" t="s">
        <v>162</v>
      </c>
      <c r="B24" s="30" t="s">
        <v>163</v>
      </c>
      <c r="C24" s="52"/>
      <c r="D24" s="61"/>
      <c r="E24" s="6"/>
      <c r="F24" s="6"/>
    </row>
    <row r="25" spans="1:6" x14ac:dyDescent="0.25">
      <c r="A25" s="83"/>
      <c r="B25" s="30"/>
      <c r="C25" s="52"/>
      <c r="D25" s="61"/>
      <c r="E25" s="6"/>
      <c r="F25" s="6"/>
    </row>
    <row r="26" spans="1:6" ht="26.25" x14ac:dyDescent="0.25">
      <c r="A26" s="83"/>
      <c r="B26" s="30" t="s">
        <v>516</v>
      </c>
      <c r="C26" s="52" t="s">
        <v>16</v>
      </c>
      <c r="D26" s="61">
        <v>12000</v>
      </c>
      <c r="E26" s="55"/>
      <c r="F26" s="50" t="str">
        <f t="shared" ref="F26" si="6">IF(E26="-","Rate Only",IF(E26="","",ROUND($D26*E26,2)))</f>
        <v/>
      </c>
    </row>
    <row r="27" spans="1:6" x14ac:dyDescent="0.25">
      <c r="A27" s="83"/>
      <c r="B27" s="30"/>
      <c r="C27" s="52"/>
      <c r="D27" s="61"/>
      <c r="E27" s="55"/>
      <c r="F27" s="104"/>
    </row>
    <row r="28" spans="1:6" x14ac:dyDescent="0.25">
      <c r="A28" s="83"/>
      <c r="B28" s="30"/>
      <c r="C28" s="52"/>
      <c r="D28" s="61"/>
      <c r="E28" s="55"/>
      <c r="F28" s="104"/>
    </row>
    <row r="29" spans="1:6" x14ac:dyDescent="0.25">
      <c r="A29" s="83"/>
      <c r="B29" s="30"/>
      <c r="C29" s="52"/>
      <c r="D29" s="61"/>
      <c r="E29" s="55"/>
      <c r="F29" s="104"/>
    </row>
    <row r="30" spans="1:6" x14ac:dyDescent="0.25">
      <c r="A30" s="83"/>
      <c r="B30" s="30"/>
      <c r="C30" s="52"/>
      <c r="D30" s="61"/>
      <c r="E30" s="55"/>
      <c r="F30" s="104"/>
    </row>
    <row r="31" spans="1:6" x14ac:dyDescent="0.25">
      <c r="A31" s="83"/>
      <c r="B31" s="30"/>
      <c r="C31" s="52"/>
      <c r="D31" s="61"/>
      <c r="E31" s="55"/>
      <c r="F31" s="104"/>
    </row>
    <row r="32" spans="1:6" x14ac:dyDescent="0.25">
      <c r="A32" s="83"/>
      <c r="B32" s="30"/>
      <c r="C32" s="52"/>
      <c r="D32" s="61"/>
      <c r="E32" s="55"/>
      <c r="F32" s="104"/>
    </row>
    <row r="33" spans="1:6" x14ac:dyDescent="0.25">
      <c r="A33" s="83"/>
      <c r="B33" s="30"/>
      <c r="C33" s="52"/>
      <c r="D33" s="61"/>
      <c r="E33" s="55"/>
      <c r="F33" s="104"/>
    </row>
    <row r="34" spans="1:6" x14ac:dyDescent="0.25">
      <c r="A34" s="83"/>
      <c r="B34" s="30"/>
      <c r="C34" s="52"/>
      <c r="D34" s="61"/>
      <c r="E34" s="55"/>
      <c r="F34" s="104"/>
    </row>
    <row r="35" spans="1:6" x14ac:dyDescent="0.25">
      <c r="A35" s="83"/>
      <c r="B35" s="30"/>
      <c r="C35" s="52"/>
      <c r="D35" s="61"/>
      <c r="E35" s="55"/>
      <c r="F35" s="104"/>
    </row>
    <row r="36" spans="1:6" x14ac:dyDescent="0.25">
      <c r="A36" s="83"/>
      <c r="B36" s="30"/>
      <c r="C36" s="52"/>
      <c r="D36" s="61"/>
      <c r="E36" s="55"/>
      <c r="F36" s="104"/>
    </row>
    <row r="37" spans="1:6" x14ac:dyDescent="0.25">
      <c r="A37" s="83"/>
      <c r="B37" s="30"/>
      <c r="C37" s="52"/>
      <c r="D37" s="61"/>
      <c r="E37" s="55"/>
      <c r="F37" s="104"/>
    </row>
    <row r="38" spans="1:6" x14ac:dyDescent="0.25">
      <c r="A38" s="83"/>
      <c r="B38" s="30"/>
      <c r="C38" s="52"/>
      <c r="D38" s="61"/>
      <c r="E38" s="55"/>
      <c r="F38" s="104"/>
    </row>
    <row r="39" spans="1:6" x14ac:dyDescent="0.25">
      <c r="A39" s="83"/>
      <c r="B39" s="30"/>
      <c r="C39" s="52"/>
      <c r="D39" s="61"/>
      <c r="E39" s="6"/>
      <c r="F39" s="6"/>
    </row>
    <row r="40" spans="1:6" x14ac:dyDescent="0.25">
      <c r="A40" s="80"/>
      <c r="B40" s="68"/>
      <c r="C40" s="82"/>
      <c r="D40" s="82"/>
      <c r="E40" s="106"/>
      <c r="F40" s="106"/>
    </row>
    <row r="41" spans="1:6" x14ac:dyDescent="0.25">
      <c r="A41" s="83"/>
      <c r="B41" s="30" t="s">
        <v>9</v>
      </c>
      <c r="C41" s="116"/>
      <c r="D41" s="116"/>
      <c r="E41" s="5"/>
      <c r="F41" s="115">
        <f>SUM(F6:F26)</f>
        <v>30000</v>
      </c>
    </row>
    <row r="42" spans="1:6" x14ac:dyDescent="0.25">
      <c r="A42" s="84"/>
      <c r="B42" s="31"/>
      <c r="C42" s="86"/>
      <c r="D42" s="86"/>
      <c r="E42" s="8"/>
      <c r="F42" s="16"/>
    </row>
    <row r="43" spans="1:6" x14ac:dyDescent="0.25">
      <c r="C43" s="116" t="s">
        <v>581</v>
      </c>
    </row>
  </sheetData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8"/>
  <sheetViews>
    <sheetView view="pageBreakPreview" topLeftCell="A52" zoomScaleNormal="100" zoomScaleSheetLayoutView="100" zoomScalePageLayoutView="130" workbookViewId="0">
      <selection activeCell="F96" sqref="F96"/>
    </sheetView>
  </sheetViews>
  <sheetFormatPr defaultRowHeight="15" x14ac:dyDescent="0.25"/>
  <cols>
    <col min="1" max="1" width="9.140625" style="91"/>
    <col min="2" max="2" width="33.7109375" style="118" customWidth="1"/>
    <col min="3" max="3" width="7.28515625" style="90" customWidth="1"/>
    <col min="4" max="4" width="11.140625" style="90" customWidth="1"/>
    <col min="5" max="5" width="11.28515625" style="119" bestFit="1" customWidth="1"/>
    <col min="6" max="6" width="13.28515625" style="119" customWidth="1"/>
  </cols>
  <sheetData>
    <row r="1" spans="1:6" ht="15" customHeight="1" x14ac:dyDescent="0.25">
      <c r="A1" s="80"/>
      <c r="B1" s="68"/>
      <c r="C1" s="69"/>
      <c r="D1" s="87"/>
      <c r="E1" s="71"/>
      <c r="F1" s="71"/>
    </row>
    <row r="2" spans="1:6" x14ac:dyDescent="0.25">
      <c r="A2" s="83" t="s">
        <v>0</v>
      </c>
      <c r="B2" s="72" t="s">
        <v>1</v>
      </c>
      <c r="C2" s="52" t="s">
        <v>2</v>
      </c>
      <c r="D2" s="73" t="s">
        <v>3</v>
      </c>
      <c r="E2" s="74" t="s">
        <v>4</v>
      </c>
      <c r="F2" s="75" t="s">
        <v>5</v>
      </c>
    </row>
    <row r="3" spans="1:6" x14ac:dyDescent="0.25">
      <c r="A3" s="84"/>
      <c r="B3" s="76"/>
      <c r="C3" s="77"/>
      <c r="D3" s="66"/>
      <c r="E3" s="79"/>
      <c r="F3" s="79"/>
    </row>
    <row r="4" spans="1:6" x14ac:dyDescent="0.25">
      <c r="A4" s="83" t="s">
        <v>343</v>
      </c>
      <c r="B4" s="72" t="s">
        <v>119</v>
      </c>
      <c r="C4" s="52"/>
      <c r="D4" s="61"/>
      <c r="E4" s="55"/>
      <c r="F4" s="55"/>
    </row>
    <row r="5" spans="1:6" x14ac:dyDescent="0.25">
      <c r="A5" s="83"/>
      <c r="B5" s="72"/>
      <c r="C5" s="52"/>
      <c r="D5" s="61"/>
      <c r="E5" s="55"/>
      <c r="F5" s="55"/>
    </row>
    <row r="6" spans="1:6" x14ac:dyDescent="0.25">
      <c r="A6" s="83" t="s">
        <v>120</v>
      </c>
      <c r="B6" s="72" t="s">
        <v>121</v>
      </c>
      <c r="C6" s="52"/>
      <c r="D6" s="61"/>
      <c r="E6" s="55"/>
      <c r="F6" s="55"/>
    </row>
    <row r="7" spans="1:6" x14ac:dyDescent="0.25">
      <c r="A7" s="83"/>
      <c r="B7" s="72"/>
      <c r="C7" s="52"/>
      <c r="D7" s="61"/>
      <c r="E7" s="55"/>
      <c r="F7" s="55"/>
    </row>
    <row r="8" spans="1:6" x14ac:dyDescent="0.25">
      <c r="A8" s="83"/>
      <c r="B8" s="72" t="s">
        <v>122</v>
      </c>
      <c r="C8" s="52" t="s">
        <v>140</v>
      </c>
      <c r="D8" s="61">
        <v>80</v>
      </c>
      <c r="E8" s="55"/>
      <c r="F8" s="50" t="str">
        <f t="shared" ref="F8" si="0">IF(E8="-","Rate Only",IF(E8="","",ROUND($D8*E8,2)))</f>
        <v/>
      </c>
    </row>
    <row r="9" spans="1:6" x14ac:dyDescent="0.25">
      <c r="A9" s="83"/>
      <c r="B9" s="72"/>
      <c r="C9" s="52"/>
      <c r="D9" s="61"/>
      <c r="E9" s="55"/>
      <c r="F9" s="55"/>
    </row>
    <row r="10" spans="1:6" x14ac:dyDescent="0.25">
      <c r="A10" s="83"/>
      <c r="B10" s="72" t="s">
        <v>123</v>
      </c>
      <c r="C10" s="52" t="s">
        <v>140</v>
      </c>
      <c r="D10" s="61">
        <v>80</v>
      </c>
      <c r="E10" s="55"/>
      <c r="F10" s="50" t="str">
        <f t="shared" ref="F10" si="1">IF(E10="-","Rate Only",IF(E10="","",ROUND($D10*E10,2)))</f>
        <v/>
      </c>
    </row>
    <row r="11" spans="1:6" x14ac:dyDescent="0.25">
      <c r="A11" s="83"/>
      <c r="B11" s="72"/>
      <c r="C11" s="52"/>
      <c r="D11" s="61"/>
      <c r="E11" s="55"/>
      <c r="F11" s="55"/>
    </row>
    <row r="12" spans="1:6" x14ac:dyDescent="0.25">
      <c r="A12" s="83"/>
      <c r="B12" s="72" t="s">
        <v>124</v>
      </c>
      <c r="C12" s="52" t="s">
        <v>140</v>
      </c>
      <c r="D12" s="61">
        <v>80</v>
      </c>
      <c r="E12" s="55"/>
      <c r="F12" s="50" t="str">
        <f t="shared" ref="F12" si="2">IF(E12="-","Rate Only",IF(E12="","",ROUND($D12*E12,2)))</f>
        <v/>
      </c>
    </row>
    <row r="13" spans="1:6" x14ac:dyDescent="0.25">
      <c r="A13" s="83"/>
      <c r="B13" s="72"/>
      <c r="C13" s="52"/>
      <c r="D13" s="61"/>
      <c r="E13" s="55"/>
      <c r="F13" s="55"/>
    </row>
    <row r="14" spans="1:6" x14ac:dyDescent="0.25">
      <c r="A14" s="83"/>
      <c r="B14" s="72" t="s">
        <v>164</v>
      </c>
      <c r="C14" s="52" t="s">
        <v>140</v>
      </c>
      <c r="D14" s="61">
        <v>80</v>
      </c>
      <c r="E14" s="55"/>
      <c r="F14" s="50" t="str">
        <f t="shared" ref="F14" si="3">IF(E14="-","Rate Only",IF(E14="","",ROUND($D14*E14,2)))</f>
        <v/>
      </c>
    </row>
    <row r="15" spans="1:6" x14ac:dyDescent="0.25">
      <c r="A15" s="83"/>
      <c r="B15" s="72"/>
      <c r="C15" s="52"/>
      <c r="D15" s="61"/>
      <c r="E15" s="55"/>
      <c r="F15" s="55"/>
    </row>
    <row r="16" spans="1:6" x14ac:dyDescent="0.25">
      <c r="A16" s="83"/>
      <c r="B16" s="72" t="s">
        <v>165</v>
      </c>
      <c r="C16" s="52" t="s">
        <v>140</v>
      </c>
      <c r="D16" s="61">
        <v>80</v>
      </c>
      <c r="E16" s="55"/>
      <c r="F16" s="50" t="str">
        <f t="shared" ref="F16" si="4">IF(E16="-","Rate Only",IF(E16="","",ROUND($D16*E16,2)))</f>
        <v/>
      </c>
    </row>
    <row r="17" spans="1:6" x14ac:dyDescent="0.25">
      <c r="A17" s="83"/>
      <c r="B17" s="72"/>
      <c r="C17" s="52"/>
      <c r="D17" s="61"/>
      <c r="E17" s="55"/>
      <c r="F17" s="55"/>
    </row>
    <row r="18" spans="1:6" x14ac:dyDescent="0.25">
      <c r="A18" s="83" t="s">
        <v>125</v>
      </c>
      <c r="B18" s="72" t="s">
        <v>126</v>
      </c>
      <c r="C18" s="52"/>
      <c r="D18" s="61"/>
      <c r="E18" s="55"/>
      <c r="F18" s="55"/>
    </row>
    <row r="19" spans="1:6" x14ac:dyDescent="0.25">
      <c r="A19" s="83"/>
      <c r="B19" s="72"/>
      <c r="C19" s="52"/>
      <c r="D19" s="61"/>
      <c r="E19" s="55"/>
      <c r="F19" s="55"/>
    </row>
    <row r="20" spans="1:6" x14ac:dyDescent="0.25">
      <c r="A20" s="83"/>
      <c r="B20" s="72" t="s">
        <v>127</v>
      </c>
      <c r="C20" s="52" t="s">
        <v>140</v>
      </c>
      <c r="D20" s="61">
        <v>120</v>
      </c>
      <c r="E20" s="55"/>
      <c r="F20" s="50" t="str">
        <f t="shared" ref="F20" si="5">IF(E20="-","Rate Only",IF(E20="","",ROUND($D20*E20,2)))</f>
        <v/>
      </c>
    </row>
    <row r="21" spans="1:6" x14ac:dyDescent="0.25">
      <c r="A21" s="83"/>
      <c r="B21" s="72"/>
      <c r="C21" s="52"/>
      <c r="D21" s="61"/>
      <c r="E21" s="55"/>
      <c r="F21" s="55"/>
    </row>
    <row r="22" spans="1:6" x14ac:dyDescent="0.25">
      <c r="A22" s="83"/>
      <c r="B22" s="72" t="s">
        <v>128</v>
      </c>
      <c r="C22" s="52" t="s">
        <v>140</v>
      </c>
      <c r="D22" s="61">
        <v>120</v>
      </c>
      <c r="E22" s="55"/>
      <c r="F22" s="50" t="str">
        <f t="shared" ref="F22" si="6">IF(E22="-","Rate Only",IF(E22="","",ROUND($D22*E22,2)))</f>
        <v/>
      </c>
    </row>
    <row r="23" spans="1:6" x14ac:dyDescent="0.25">
      <c r="A23" s="83"/>
      <c r="B23" s="72"/>
      <c r="C23" s="52"/>
      <c r="D23" s="61"/>
      <c r="E23" s="55"/>
      <c r="F23" s="55"/>
    </row>
    <row r="24" spans="1:6" x14ac:dyDescent="0.25">
      <c r="A24" s="83"/>
      <c r="B24" s="72" t="s">
        <v>129</v>
      </c>
      <c r="C24" s="52" t="s">
        <v>140</v>
      </c>
      <c r="D24" s="61">
        <v>8</v>
      </c>
      <c r="E24" s="55"/>
      <c r="F24" s="50" t="str">
        <f t="shared" ref="F24" si="7">IF(E24="-","Rate Only",IF(E24="","",ROUND($D24*E24,2)))</f>
        <v/>
      </c>
    </row>
    <row r="25" spans="1:6" x14ac:dyDescent="0.25">
      <c r="A25" s="83"/>
      <c r="B25" s="72"/>
      <c r="C25" s="52"/>
      <c r="D25" s="61"/>
      <c r="E25" s="55"/>
      <c r="F25" s="55"/>
    </row>
    <row r="26" spans="1:6" x14ac:dyDescent="0.25">
      <c r="A26" s="83"/>
      <c r="B26" s="72" t="s">
        <v>130</v>
      </c>
      <c r="C26" s="52" t="s">
        <v>140</v>
      </c>
      <c r="D26" s="61">
        <v>50</v>
      </c>
      <c r="E26" s="55"/>
      <c r="F26" s="50" t="str">
        <f t="shared" ref="F26" si="8">IF(E26="-","Rate Only",IF(E26="","",ROUND($D26*E26,2)))</f>
        <v/>
      </c>
    </row>
    <row r="27" spans="1:6" x14ac:dyDescent="0.25">
      <c r="A27" s="83"/>
      <c r="B27" s="72"/>
      <c r="C27" s="52"/>
      <c r="D27" s="61"/>
      <c r="E27" s="55"/>
      <c r="F27" s="55"/>
    </row>
    <row r="28" spans="1:6" x14ac:dyDescent="0.25">
      <c r="A28" s="83"/>
      <c r="B28" s="72" t="s">
        <v>131</v>
      </c>
      <c r="C28" s="52" t="s">
        <v>140</v>
      </c>
      <c r="D28" s="61">
        <v>200</v>
      </c>
      <c r="E28" s="55"/>
      <c r="F28" s="50" t="str">
        <f t="shared" ref="F28" si="9">IF(E28="-","Rate Only",IF(E28="","",ROUND($D28*E28,2)))</f>
        <v/>
      </c>
    </row>
    <row r="29" spans="1:6" x14ac:dyDescent="0.25">
      <c r="A29" s="83"/>
      <c r="B29" s="72"/>
      <c r="C29" s="52"/>
      <c r="D29" s="61"/>
      <c r="E29" s="55"/>
      <c r="F29" s="55"/>
    </row>
    <row r="30" spans="1:6" x14ac:dyDescent="0.25">
      <c r="A30" s="83"/>
      <c r="B30" s="72" t="s">
        <v>133</v>
      </c>
      <c r="C30" s="52" t="s">
        <v>140</v>
      </c>
      <c r="D30" s="61">
        <v>120</v>
      </c>
      <c r="E30" s="55"/>
      <c r="F30" s="50" t="str">
        <f t="shared" ref="F30" si="10">IF(E30="-","Rate Only",IF(E30="","",ROUND($D30*E30,2)))</f>
        <v/>
      </c>
    </row>
    <row r="31" spans="1:6" x14ac:dyDescent="0.25">
      <c r="A31" s="83"/>
      <c r="B31" s="72"/>
      <c r="C31" s="52"/>
      <c r="D31" s="61"/>
      <c r="E31" s="55"/>
      <c r="F31" s="55"/>
    </row>
    <row r="32" spans="1:6" x14ac:dyDescent="0.25">
      <c r="A32" s="83"/>
      <c r="B32" s="72" t="s">
        <v>132</v>
      </c>
      <c r="C32" s="52" t="s">
        <v>140</v>
      </c>
      <c r="D32" s="61">
        <v>120</v>
      </c>
      <c r="E32" s="55"/>
      <c r="F32" s="50" t="str">
        <f t="shared" ref="F32" si="11">IF(E32="-","Rate Only",IF(E32="","",ROUND($D32*E32,2)))</f>
        <v/>
      </c>
    </row>
    <row r="33" spans="1:6" ht="15" customHeight="1" x14ac:dyDescent="0.25">
      <c r="A33" s="83"/>
      <c r="B33" s="72"/>
      <c r="C33" s="52"/>
      <c r="D33" s="61"/>
      <c r="E33" s="55"/>
      <c r="F33" s="55"/>
    </row>
    <row r="34" spans="1:6" ht="15" customHeight="1" x14ac:dyDescent="0.25">
      <c r="A34" s="83"/>
      <c r="B34" s="72" t="s">
        <v>134</v>
      </c>
      <c r="C34" s="52" t="s">
        <v>140</v>
      </c>
      <c r="D34" s="61">
        <v>120</v>
      </c>
      <c r="E34" s="55"/>
      <c r="F34" s="50" t="str">
        <f t="shared" ref="F34" si="12">IF(E34="-","Rate Only",IF(E34="","",ROUND($D34*E34,2)))</f>
        <v/>
      </c>
    </row>
    <row r="35" spans="1:6" x14ac:dyDescent="0.25">
      <c r="A35" s="83"/>
      <c r="B35" s="72"/>
      <c r="C35" s="52"/>
      <c r="D35" s="61"/>
      <c r="E35" s="55"/>
      <c r="F35" s="55"/>
    </row>
    <row r="36" spans="1:6" x14ac:dyDescent="0.25">
      <c r="A36" s="83"/>
      <c r="B36" s="72" t="s">
        <v>135</v>
      </c>
      <c r="C36" s="52" t="s">
        <v>140</v>
      </c>
      <c r="D36" s="61">
        <v>100</v>
      </c>
      <c r="E36" s="55"/>
      <c r="F36" s="50" t="str">
        <f t="shared" ref="F36" si="13">IF(E36="-","Rate Only",IF(E36="","",ROUND($D36*E36,2)))</f>
        <v/>
      </c>
    </row>
    <row r="37" spans="1:6" x14ac:dyDescent="0.25">
      <c r="A37" s="83"/>
      <c r="B37" s="72"/>
      <c r="C37" s="52"/>
      <c r="D37" s="61"/>
      <c r="E37" s="55"/>
      <c r="F37" s="55"/>
    </row>
    <row r="38" spans="1:6" x14ac:dyDescent="0.25">
      <c r="A38" s="83"/>
      <c r="B38" s="72" t="s">
        <v>136</v>
      </c>
      <c r="C38" s="52" t="s">
        <v>140</v>
      </c>
      <c r="D38" s="61">
        <v>60</v>
      </c>
      <c r="E38" s="55"/>
      <c r="F38" s="50" t="str">
        <f t="shared" ref="F38" si="14">IF(E38="-","Rate Only",IF(E38="","",ROUND($D38*E38,2)))</f>
        <v/>
      </c>
    </row>
    <row r="39" spans="1:6" x14ac:dyDescent="0.25">
      <c r="A39" s="83"/>
      <c r="B39" s="72"/>
      <c r="C39" s="52"/>
      <c r="D39" s="61"/>
      <c r="E39" s="55"/>
      <c r="F39" s="55"/>
    </row>
    <row r="40" spans="1:6" x14ac:dyDescent="0.25">
      <c r="A40" s="83"/>
      <c r="B40" s="72" t="s">
        <v>269</v>
      </c>
      <c r="C40" s="52" t="s">
        <v>140</v>
      </c>
      <c r="D40" s="61">
        <v>60</v>
      </c>
      <c r="E40" s="55"/>
      <c r="F40" s="50" t="str">
        <f t="shared" ref="F40" si="15">IF(E40="-","Rate Only",IF(E40="","",ROUND($D40*E40,2)))</f>
        <v/>
      </c>
    </row>
    <row r="41" spans="1:6" x14ac:dyDescent="0.25">
      <c r="A41" s="83"/>
      <c r="B41" s="72"/>
      <c r="C41" s="52"/>
      <c r="D41" s="61"/>
      <c r="E41" s="55"/>
      <c r="F41" s="55"/>
    </row>
    <row r="42" spans="1:6" x14ac:dyDescent="0.25">
      <c r="A42" s="83"/>
      <c r="B42" s="72" t="s">
        <v>312</v>
      </c>
      <c r="C42" s="52" t="s">
        <v>140</v>
      </c>
      <c r="D42" s="61">
        <v>40</v>
      </c>
      <c r="E42" s="55"/>
      <c r="F42" s="50" t="str">
        <f t="shared" ref="F42" si="16">IF(E42="-","Rate Only",IF(E42="","",ROUND($D42*E42,2)))</f>
        <v/>
      </c>
    </row>
    <row r="43" spans="1:6" x14ac:dyDescent="0.25">
      <c r="A43" s="83"/>
      <c r="B43" s="72"/>
      <c r="C43" s="52"/>
      <c r="D43" s="61"/>
      <c r="E43" s="55"/>
      <c r="F43" s="55"/>
    </row>
    <row r="44" spans="1:6" ht="27.75" x14ac:dyDescent="0.25">
      <c r="A44" s="83"/>
      <c r="B44" s="72" t="s">
        <v>270</v>
      </c>
      <c r="C44" s="52" t="s">
        <v>140</v>
      </c>
      <c r="D44" s="61">
        <v>40</v>
      </c>
      <c r="E44" s="55"/>
      <c r="F44" s="50" t="str">
        <f t="shared" ref="F44" si="17">IF(E44="-","Rate Only",IF(E44="","",ROUND($D44*E44,2)))</f>
        <v/>
      </c>
    </row>
    <row r="45" spans="1:6" x14ac:dyDescent="0.25">
      <c r="A45" s="83"/>
      <c r="B45" s="72"/>
      <c r="C45" s="52"/>
      <c r="D45" s="61"/>
      <c r="E45" s="55"/>
      <c r="F45" s="104"/>
    </row>
    <row r="46" spans="1:6" x14ac:dyDescent="0.25">
      <c r="A46" s="83"/>
      <c r="B46" s="72"/>
      <c r="C46" s="52"/>
      <c r="D46" s="61"/>
      <c r="E46" s="55"/>
      <c r="F46" s="55"/>
    </row>
    <row r="47" spans="1:6" x14ac:dyDescent="0.25">
      <c r="A47" s="80"/>
      <c r="B47" s="68"/>
      <c r="C47" s="82"/>
      <c r="D47" s="82"/>
      <c r="E47" s="71"/>
      <c r="F47" s="71"/>
    </row>
    <row r="48" spans="1:6" x14ac:dyDescent="0.25">
      <c r="A48" s="83"/>
      <c r="B48" s="224" t="s">
        <v>19</v>
      </c>
      <c r="C48" s="225"/>
      <c r="D48" s="225"/>
      <c r="E48" s="226"/>
      <c r="F48" s="115" t="str">
        <f>IF(SUM(F6:F46)&gt;0,SUM(F6:F46)," ")</f>
        <v xml:space="preserve"> </v>
      </c>
    </row>
    <row r="49" spans="1:6" x14ac:dyDescent="0.25">
      <c r="A49" s="84"/>
      <c r="B49" s="76"/>
      <c r="C49" s="86"/>
      <c r="D49" s="86"/>
      <c r="E49" s="79"/>
      <c r="F49" s="79"/>
    </row>
    <row r="50" spans="1:6" x14ac:dyDescent="0.25">
      <c r="A50" s="177"/>
      <c r="B50" s="178"/>
      <c r="C50" s="116" t="s">
        <v>582</v>
      </c>
      <c r="D50" s="116"/>
      <c r="E50" s="155"/>
      <c r="F50" s="155"/>
    </row>
    <row r="51" spans="1:6" x14ac:dyDescent="0.25">
      <c r="A51" s="69"/>
      <c r="B51" s="68"/>
      <c r="C51" s="69"/>
      <c r="D51" s="87"/>
      <c r="E51" s="71"/>
      <c r="F51" s="71"/>
    </row>
    <row r="52" spans="1:6" x14ac:dyDescent="0.25">
      <c r="A52" s="52" t="s">
        <v>0</v>
      </c>
      <c r="B52" s="72" t="s">
        <v>1</v>
      </c>
      <c r="C52" s="52" t="s">
        <v>2</v>
      </c>
      <c r="D52" s="73" t="s">
        <v>3</v>
      </c>
      <c r="E52" s="74" t="s">
        <v>4</v>
      </c>
      <c r="F52" s="75" t="s">
        <v>5</v>
      </c>
    </row>
    <row r="53" spans="1:6" x14ac:dyDescent="0.25">
      <c r="A53" s="77"/>
      <c r="B53" s="76"/>
      <c r="C53" s="77"/>
      <c r="D53" s="66"/>
      <c r="E53" s="79"/>
      <c r="F53" s="79"/>
    </row>
    <row r="54" spans="1:6" x14ac:dyDescent="0.25">
      <c r="A54" s="80"/>
      <c r="B54" s="68"/>
      <c r="C54" s="82"/>
      <c r="D54" s="82"/>
      <c r="E54" s="71"/>
      <c r="F54" s="71"/>
    </row>
    <row r="55" spans="1:6" x14ac:dyDescent="0.25">
      <c r="A55" s="83"/>
      <c r="B55" s="224" t="s">
        <v>20</v>
      </c>
      <c r="C55" s="225"/>
      <c r="D55" s="225"/>
      <c r="E55" s="226"/>
      <c r="F55" s="55" t="str">
        <f>F48</f>
        <v xml:space="preserve"> </v>
      </c>
    </row>
    <row r="56" spans="1:6" x14ac:dyDescent="0.25">
      <c r="A56" s="84"/>
      <c r="B56" s="76"/>
      <c r="C56" s="86"/>
      <c r="D56" s="86"/>
      <c r="E56" s="79"/>
      <c r="F56" s="79"/>
    </row>
    <row r="57" spans="1:6" ht="27.75" x14ac:dyDescent="0.25">
      <c r="A57" s="83"/>
      <c r="B57" s="72" t="s">
        <v>271</v>
      </c>
      <c r="C57" s="52" t="s">
        <v>140</v>
      </c>
      <c r="D57" s="61">
        <v>40</v>
      </c>
      <c r="E57" s="55"/>
      <c r="F57" s="50" t="str">
        <f t="shared" ref="F57" si="18">IF(E57="-","Rate Only",IF(E57="","",ROUND($D57*E57,2)))</f>
        <v/>
      </c>
    </row>
    <row r="58" spans="1:6" x14ac:dyDescent="0.25">
      <c r="A58" s="83"/>
      <c r="B58" s="72"/>
      <c r="C58" s="52"/>
      <c r="D58" s="61"/>
      <c r="E58" s="55"/>
      <c r="F58" s="55"/>
    </row>
    <row r="59" spans="1:6" x14ac:dyDescent="0.25">
      <c r="A59" s="83" t="s">
        <v>137</v>
      </c>
      <c r="B59" s="72" t="s">
        <v>138</v>
      </c>
      <c r="C59" s="52"/>
      <c r="D59" s="61"/>
      <c r="E59" s="55"/>
      <c r="F59" s="55"/>
    </row>
    <row r="60" spans="1:6" x14ac:dyDescent="0.25">
      <c r="A60" s="83"/>
      <c r="B60" s="72"/>
      <c r="C60" s="52"/>
      <c r="D60" s="61"/>
      <c r="E60" s="55"/>
      <c r="F60" s="55"/>
    </row>
    <row r="61" spans="1:6" x14ac:dyDescent="0.25">
      <c r="A61" s="83"/>
      <c r="B61" s="72" t="s">
        <v>139</v>
      </c>
      <c r="C61" s="52" t="s">
        <v>12</v>
      </c>
      <c r="D61" s="61">
        <v>1</v>
      </c>
      <c r="E61" s="55">
        <v>500000</v>
      </c>
      <c r="F61" s="50">
        <f t="shared" ref="F61:F63" si="19">IF(E61="-","Rate Only",IF(E61="","",ROUND($D61*E61,2)))</f>
        <v>500000</v>
      </c>
    </row>
    <row r="62" spans="1:6" x14ac:dyDescent="0.25">
      <c r="A62" s="83"/>
      <c r="B62" s="72"/>
      <c r="C62" s="52"/>
      <c r="D62" s="61"/>
      <c r="E62" s="55"/>
      <c r="F62" s="55"/>
    </row>
    <row r="63" spans="1:6" ht="38.25" x14ac:dyDescent="0.25">
      <c r="A63" s="52"/>
      <c r="B63" s="72" t="s">
        <v>141</v>
      </c>
      <c r="C63" s="52" t="s">
        <v>14</v>
      </c>
      <c r="D63" s="103">
        <v>500000</v>
      </c>
      <c r="E63" s="105"/>
      <c r="F63" s="50" t="str">
        <f t="shared" si="19"/>
        <v/>
      </c>
    </row>
    <row r="64" spans="1:6" x14ac:dyDescent="0.25">
      <c r="A64" s="52"/>
      <c r="B64" s="72"/>
      <c r="C64" s="52"/>
      <c r="D64" s="61"/>
      <c r="E64" s="55"/>
      <c r="F64" s="55"/>
    </row>
    <row r="65" spans="1:6" x14ac:dyDescent="0.25">
      <c r="A65" s="52" t="s">
        <v>142</v>
      </c>
      <c r="B65" s="72" t="s">
        <v>143</v>
      </c>
      <c r="C65" s="52"/>
      <c r="D65" s="61"/>
      <c r="E65" s="55"/>
      <c r="F65" s="55"/>
    </row>
    <row r="66" spans="1:6" x14ac:dyDescent="0.25">
      <c r="A66" s="52"/>
      <c r="B66" s="72"/>
      <c r="C66" s="52"/>
      <c r="D66" s="61"/>
      <c r="E66" s="55"/>
      <c r="F66" s="55"/>
    </row>
    <row r="67" spans="1:6" x14ac:dyDescent="0.25">
      <c r="A67" s="52"/>
      <c r="B67" s="72" t="s">
        <v>144</v>
      </c>
      <c r="C67" s="52" t="s">
        <v>98</v>
      </c>
      <c r="D67" s="61">
        <v>30000</v>
      </c>
      <c r="E67" s="55"/>
      <c r="F67" s="50" t="str">
        <f t="shared" ref="F67" si="20">IF(E67="-","Rate Only",IF(E67="","",ROUND($D67*E67,2)))</f>
        <v/>
      </c>
    </row>
    <row r="68" spans="1:6" x14ac:dyDescent="0.25">
      <c r="A68" s="52"/>
      <c r="B68" s="72"/>
      <c r="C68" s="52"/>
      <c r="D68" s="61"/>
      <c r="E68" s="55"/>
      <c r="F68" s="55"/>
    </row>
    <row r="69" spans="1:6" x14ac:dyDescent="0.25">
      <c r="A69" s="52"/>
      <c r="B69" s="72" t="s">
        <v>145</v>
      </c>
      <c r="C69" s="52" t="s">
        <v>98</v>
      </c>
      <c r="D69" s="61">
        <v>5000</v>
      </c>
      <c r="E69" s="55"/>
      <c r="F69" s="50" t="str">
        <f t="shared" ref="F69" si="21">IF(E69="-","Rate Only",IF(E69="","",ROUND($D69*E69,2)))</f>
        <v/>
      </c>
    </row>
    <row r="70" spans="1:6" x14ac:dyDescent="0.25">
      <c r="A70" s="52"/>
      <c r="B70" s="72"/>
      <c r="C70" s="52"/>
      <c r="D70" s="61"/>
      <c r="E70" s="55"/>
      <c r="F70" s="55"/>
    </row>
    <row r="71" spans="1:6" x14ac:dyDescent="0.25">
      <c r="A71" s="52"/>
      <c r="B71" s="72"/>
      <c r="C71" s="52"/>
      <c r="D71" s="61"/>
      <c r="E71" s="55"/>
      <c r="F71" s="55"/>
    </row>
    <row r="72" spans="1:6" x14ac:dyDescent="0.25">
      <c r="A72" s="52"/>
      <c r="B72" s="72"/>
      <c r="C72" s="52"/>
      <c r="D72" s="61"/>
      <c r="E72" s="55"/>
      <c r="F72" s="55"/>
    </row>
    <row r="73" spans="1:6" x14ac:dyDescent="0.25">
      <c r="A73" s="52"/>
      <c r="B73" s="72"/>
      <c r="C73" s="52"/>
      <c r="D73" s="61"/>
      <c r="E73" s="55"/>
      <c r="F73" s="55"/>
    </row>
    <row r="74" spans="1:6" x14ac:dyDescent="0.25">
      <c r="A74" s="52"/>
      <c r="B74" s="72"/>
      <c r="C74" s="52"/>
      <c r="D74" s="61"/>
      <c r="E74" s="55"/>
      <c r="F74" s="55"/>
    </row>
    <row r="75" spans="1:6" x14ac:dyDescent="0.25">
      <c r="A75" s="52"/>
      <c r="B75" s="72"/>
      <c r="C75" s="52"/>
      <c r="D75" s="61"/>
      <c r="E75" s="55"/>
      <c r="F75" s="55"/>
    </row>
    <row r="76" spans="1:6" x14ac:dyDescent="0.25">
      <c r="A76" s="52"/>
      <c r="B76" s="72"/>
      <c r="C76" s="52"/>
      <c r="D76" s="61"/>
      <c r="E76" s="55"/>
      <c r="F76" s="55"/>
    </row>
    <row r="77" spans="1:6" x14ac:dyDescent="0.25">
      <c r="A77" s="52"/>
      <c r="B77" s="72"/>
      <c r="C77" s="52"/>
      <c r="D77" s="61"/>
      <c r="E77" s="55"/>
      <c r="F77" s="55"/>
    </row>
    <row r="78" spans="1:6" x14ac:dyDescent="0.25">
      <c r="A78" s="52"/>
      <c r="B78" s="72"/>
      <c r="C78" s="52"/>
      <c r="D78" s="61"/>
      <c r="E78" s="55"/>
      <c r="F78" s="55"/>
    </row>
    <row r="79" spans="1:6" x14ac:dyDescent="0.25">
      <c r="A79" s="52"/>
      <c r="B79" s="72"/>
      <c r="C79" s="52"/>
      <c r="D79" s="61"/>
      <c r="E79" s="55"/>
      <c r="F79" s="55"/>
    </row>
    <row r="80" spans="1:6" x14ac:dyDescent="0.25">
      <c r="A80" s="52"/>
      <c r="B80" s="72"/>
      <c r="C80" s="52"/>
      <c r="D80" s="61"/>
      <c r="E80" s="55"/>
      <c r="F80" s="55"/>
    </row>
    <row r="81" spans="1:6" x14ac:dyDescent="0.25">
      <c r="A81" s="52"/>
      <c r="B81" s="72"/>
      <c r="C81" s="52"/>
      <c r="D81" s="61"/>
      <c r="E81" s="55"/>
      <c r="F81" s="55"/>
    </row>
    <row r="82" spans="1:6" x14ac:dyDescent="0.25">
      <c r="A82" s="52"/>
      <c r="B82" s="72"/>
      <c r="C82" s="52"/>
      <c r="D82" s="61"/>
      <c r="E82" s="55"/>
      <c r="F82" s="55"/>
    </row>
    <row r="83" spans="1:6" x14ac:dyDescent="0.25">
      <c r="A83" s="52"/>
      <c r="B83" s="72"/>
      <c r="C83" s="52"/>
      <c r="D83" s="61"/>
      <c r="E83" s="55"/>
      <c r="F83" s="55"/>
    </row>
    <row r="84" spans="1:6" x14ac:dyDescent="0.25">
      <c r="A84" s="52"/>
      <c r="B84" s="72"/>
      <c r="C84" s="52"/>
      <c r="D84" s="61"/>
      <c r="E84" s="55"/>
      <c r="F84" s="55"/>
    </row>
    <row r="85" spans="1:6" x14ac:dyDescent="0.25">
      <c r="A85" s="52"/>
      <c r="B85" s="72"/>
      <c r="C85" s="52"/>
      <c r="D85" s="61"/>
      <c r="E85" s="55"/>
      <c r="F85" s="55"/>
    </row>
    <row r="86" spans="1:6" x14ac:dyDescent="0.25">
      <c r="A86" s="52"/>
      <c r="B86" s="72"/>
      <c r="C86" s="52"/>
      <c r="D86" s="61"/>
      <c r="E86" s="55"/>
      <c r="F86" s="55"/>
    </row>
    <row r="87" spans="1:6" x14ac:dyDescent="0.25">
      <c r="A87" s="52"/>
      <c r="B87" s="72"/>
      <c r="C87" s="52"/>
      <c r="D87" s="61"/>
      <c r="E87" s="55"/>
      <c r="F87" s="55"/>
    </row>
    <row r="88" spans="1:6" x14ac:dyDescent="0.25">
      <c r="A88" s="52"/>
      <c r="B88" s="72"/>
      <c r="C88" s="52"/>
      <c r="D88" s="61"/>
      <c r="E88" s="55"/>
      <c r="F88" s="55"/>
    </row>
    <row r="89" spans="1:6" x14ac:dyDescent="0.25">
      <c r="A89" s="52"/>
      <c r="B89" s="72"/>
      <c r="C89" s="52"/>
      <c r="D89" s="61"/>
      <c r="E89" s="55"/>
      <c r="F89" s="55"/>
    </row>
    <row r="90" spans="1:6" x14ac:dyDescent="0.25">
      <c r="A90" s="52"/>
      <c r="B90" s="72"/>
      <c r="C90" s="52"/>
      <c r="D90" s="61"/>
      <c r="E90" s="55"/>
      <c r="F90" s="55"/>
    </row>
    <row r="91" spans="1:6" x14ac:dyDescent="0.25">
      <c r="A91" s="52"/>
      <c r="B91" s="72"/>
      <c r="C91" s="52"/>
      <c r="D91" s="61"/>
      <c r="E91" s="55"/>
      <c r="F91" s="55"/>
    </row>
    <row r="92" spans="1:6" x14ac:dyDescent="0.25">
      <c r="A92" s="52"/>
      <c r="B92" s="72"/>
      <c r="C92" s="52"/>
      <c r="D92" s="61"/>
      <c r="E92" s="55"/>
      <c r="F92" s="55"/>
    </row>
    <row r="93" spans="1:6" x14ac:dyDescent="0.25">
      <c r="A93" s="52"/>
      <c r="B93" s="72"/>
      <c r="C93" s="52"/>
      <c r="D93" s="61"/>
      <c r="E93" s="55"/>
      <c r="F93" s="55"/>
    </row>
    <row r="94" spans="1:6" x14ac:dyDescent="0.25">
      <c r="A94" s="52"/>
      <c r="B94" s="72"/>
      <c r="C94" s="52"/>
      <c r="D94" s="61"/>
      <c r="E94" s="55"/>
      <c r="F94" s="55"/>
    </row>
    <row r="95" spans="1:6" x14ac:dyDescent="0.25">
      <c r="A95" s="80"/>
      <c r="B95" s="68"/>
      <c r="C95" s="82"/>
      <c r="D95" s="82"/>
      <c r="E95" s="71"/>
      <c r="F95" s="71"/>
    </row>
    <row r="96" spans="1:6" x14ac:dyDescent="0.25">
      <c r="A96" s="83"/>
      <c r="B96" s="224" t="s">
        <v>9</v>
      </c>
      <c r="C96" s="225"/>
      <c r="D96" s="225"/>
      <c r="E96" s="226"/>
      <c r="F96" s="115">
        <f>IF(SUM(F54:F94)&gt;0,SUM(F54:F94)," ")</f>
        <v>500000</v>
      </c>
    </row>
    <row r="97" spans="1:6" x14ac:dyDescent="0.25">
      <c r="A97" s="84"/>
      <c r="B97" s="76"/>
      <c r="C97" s="86"/>
      <c r="D97" s="86"/>
      <c r="E97" s="79"/>
      <c r="F97" s="79"/>
    </row>
    <row r="98" spans="1:6" x14ac:dyDescent="0.25">
      <c r="C98" s="116" t="s">
        <v>583</v>
      </c>
    </row>
  </sheetData>
  <mergeCells count="3">
    <mergeCell ref="B48:E48"/>
    <mergeCell ref="B55:E55"/>
    <mergeCell ref="B96:E96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2"/>
  <sheetViews>
    <sheetView view="pageBreakPreview" topLeftCell="A70" zoomScaleNormal="100" zoomScaleSheetLayoutView="100" zoomScalePageLayoutView="104" workbookViewId="0">
      <selection activeCell="F130" sqref="F130"/>
    </sheetView>
  </sheetViews>
  <sheetFormatPr defaultRowHeight="15" x14ac:dyDescent="0.25"/>
  <cols>
    <col min="1" max="1" width="9.140625" style="91"/>
    <col min="2" max="2" width="33.7109375" style="32" customWidth="1"/>
    <col min="3" max="3" width="7.7109375" style="90" customWidth="1"/>
    <col min="4" max="4" width="10.85546875" style="90" customWidth="1"/>
    <col min="5" max="5" width="10.85546875" style="10" customWidth="1"/>
    <col min="6" max="6" width="13.28515625" style="10" customWidth="1"/>
  </cols>
  <sheetData>
    <row r="1" spans="1:6" x14ac:dyDescent="0.25">
      <c r="A1" s="80"/>
      <c r="B1" s="29"/>
      <c r="C1" s="69"/>
      <c r="D1" s="87"/>
      <c r="E1" s="3"/>
      <c r="F1" s="14"/>
    </row>
    <row r="2" spans="1:6" x14ac:dyDescent="0.25">
      <c r="A2" s="83" t="s">
        <v>0</v>
      </c>
      <c r="B2" s="30" t="s">
        <v>1</v>
      </c>
      <c r="C2" s="52" t="s">
        <v>2</v>
      </c>
      <c r="D2" s="61" t="s">
        <v>3</v>
      </c>
      <c r="E2" s="11" t="s">
        <v>4</v>
      </c>
      <c r="F2" s="39" t="s">
        <v>5</v>
      </c>
    </row>
    <row r="3" spans="1:6" x14ac:dyDescent="0.25">
      <c r="A3" s="84"/>
      <c r="B3" s="31"/>
      <c r="C3" s="77"/>
      <c r="D3" s="66"/>
      <c r="E3" s="9"/>
      <c r="F3" s="16"/>
    </row>
    <row r="4" spans="1:6" x14ac:dyDescent="0.25">
      <c r="A4" s="83" t="s">
        <v>383</v>
      </c>
      <c r="B4" s="30" t="s">
        <v>146</v>
      </c>
      <c r="C4" s="52"/>
      <c r="D4" s="61"/>
      <c r="E4" s="6"/>
      <c r="F4" s="17"/>
    </row>
    <row r="5" spans="1:6" x14ac:dyDescent="0.25">
      <c r="A5" s="83"/>
      <c r="B5" s="30"/>
      <c r="C5" s="52"/>
      <c r="D5" s="61"/>
      <c r="E5" s="6"/>
      <c r="F5" s="17"/>
    </row>
    <row r="6" spans="1:6" x14ac:dyDescent="0.25">
      <c r="A6" s="83" t="s">
        <v>147</v>
      </c>
      <c r="B6" s="30" t="s">
        <v>148</v>
      </c>
      <c r="C6" s="52"/>
      <c r="D6" s="61"/>
      <c r="E6" s="6"/>
      <c r="F6" s="17"/>
    </row>
    <row r="7" spans="1:6" x14ac:dyDescent="0.25">
      <c r="A7" s="83"/>
      <c r="B7" s="30"/>
      <c r="C7" s="52"/>
      <c r="D7" s="61"/>
      <c r="E7" s="6"/>
      <c r="F7" s="17"/>
    </row>
    <row r="8" spans="1:6" ht="39" x14ac:dyDescent="0.25">
      <c r="A8" s="83"/>
      <c r="B8" s="30" t="s">
        <v>149</v>
      </c>
      <c r="C8" s="52"/>
      <c r="D8" s="61"/>
      <c r="E8" s="6"/>
      <c r="F8" s="17"/>
    </row>
    <row r="9" spans="1:6" x14ac:dyDescent="0.25">
      <c r="A9" s="83"/>
      <c r="B9" s="30"/>
      <c r="C9" s="52"/>
      <c r="D9" s="61"/>
      <c r="E9" s="6"/>
      <c r="F9" s="17"/>
    </row>
    <row r="10" spans="1:6" x14ac:dyDescent="0.25">
      <c r="A10" s="83"/>
      <c r="B10" s="30" t="s">
        <v>150</v>
      </c>
      <c r="C10" s="52" t="s">
        <v>16</v>
      </c>
      <c r="D10" s="61">
        <v>4000</v>
      </c>
      <c r="E10" s="55"/>
      <c r="F10" s="184" t="str">
        <f t="shared" ref="F10" si="0">IF(E10="-","Rate Only",IF(E10="","",ROUND($D10*E10,2)))</f>
        <v/>
      </c>
    </row>
    <row r="11" spans="1:6" x14ac:dyDescent="0.25">
      <c r="A11" s="83"/>
      <c r="B11" s="30"/>
      <c r="C11" s="52"/>
      <c r="D11" s="61"/>
      <c r="E11" s="6"/>
      <c r="F11" s="17"/>
    </row>
    <row r="12" spans="1:6" ht="39" x14ac:dyDescent="0.25">
      <c r="A12" s="83"/>
      <c r="B12" s="30" t="s">
        <v>151</v>
      </c>
      <c r="C12" s="52" t="s">
        <v>16</v>
      </c>
      <c r="D12" s="61">
        <v>100</v>
      </c>
      <c r="E12" s="55"/>
      <c r="F12" s="184" t="str">
        <f t="shared" ref="F12" si="1">IF(E12="-","Rate Only",IF(E12="","",ROUND($D12*E12,2)))</f>
        <v/>
      </c>
    </row>
    <row r="13" spans="1:6" x14ac:dyDescent="0.25">
      <c r="A13" s="83"/>
      <c r="B13" s="30"/>
      <c r="C13" s="52"/>
      <c r="D13" s="61"/>
      <c r="E13" s="6"/>
      <c r="F13" s="17"/>
    </row>
    <row r="14" spans="1:6" x14ac:dyDescent="0.25">
      <c r="A14" s="83" t="s">
        <v>503</v>
      </c>
      <c r="B14" s="30" t="s">
        <v>152</v>
      </c>
      <c r="C14" s="52"/>
      <c r="D14" s="61"/>
      <c r="E14" s="6"/>
      <c r="F14" s="17"/>
    </row>
    <row r="15" spans="1:6" x14ac:dyDescent="0.25">
      <c r="A15" s="83"/>
      <c r="B15" s="30"/>
      <c r="C15" s="52"/>
      <c r="D15" s="61"/>
      <c r="E15" s="6"/>
      <c r="F15" s="17"/>
    </row>
    <row r="16" spans="1:6" ht="39" x14ac:dyDescent="0.25">
      <c r="A16" s="83"/>
      <c r="B16" s="30" t="s">
        <v>149</v>
      </c>
      <c r="C16" s="52"/>
      <c r="D16" s="61"/>
      <c r="E16" s="6"/>
      <c r="F16" s="17"/>
    </row>
    <row r="17" spans="1:7" x14ac:dyDescent="0.25">
      <c r="A17" s="83"/>
      <c r="B17" s="30"/>
      <c r="C17" s="52"/>
      <c r="D17" s="61"/>
      <c r="E17" s="6"/>
      <c r="F17" s="17"/>
    </row>
    <row r="18" spans="1:7" x14ac:dyDescent="0.25">
      <c r="A18" s="83"/>
      <c r="B18" s="30" t="s">
        <v>150</v>
      </c>
      <c r="C18" s="52" t="s">
        <v>16</v>
      </c>
      <c r="D18" s="61">
        <v>800</v>
      </c>
      <c r="E18" s="55"/>
      <c r="F18" s="184" t="str">
        <f t="shared" ref="F18" si="2">IF(E18="-","Rate Only",IF(E18="","",ROUND($D18*E18,2)))</f>
        <v/>
      </c>
      <c r="G18" s="195"/>
    </row>
    <row r="19" spans="1:7" x14ac:dyDescent="0.25">
      <c r="A19" s="83"/>
      <c r="B19" s="30"/>
      <c r="C19" s="52"/>
      <c r="D19" s="61"/>
      <c r="E19" s="6"/>
      <c r="F19" s="17"/>
      <c r="G19" s="195"/>
    </row>
    <row r="20" spans="1:7" ht="39" x14ac:dyDescent="0.25">
      <c r="A20" s="83"/>
      <c r="B20" s="30" t="s">
        <v>153</v>
      </c>
      <c r="C20" s="52" t="s">
        <v>16</v>
      </c>
      <c r="D20" s="61">
        <v>100</v>
      </c>
      <c r="E20" s="55"/>
      <c r="F20" s="184" t="str">
        <f t="shared" ref="F20" si="3">IF(E20="-","Rate Only",IF(E20="","",ROUND($D20*E20,2)))</f>
        <v/>
      </c>
    </row>
    <row r="21" spans="1:7" x14ac:dyDescent="0.25">
      <c r="A21" s="83"/>
      <c r="B21" s="30"/>
      <c r="C21" s="52"/>
      <c r="D21" s="61"/>
      <c r="E21" s="55"/>
      <c r="F21" s="184"/>
    </row>
    <row r="22" spans="1:7" ht="39" x14ac:dyDescent="0.25">
      <c r="A22" s="83"/>
      <c r="B22" s="30" t="s">
        <v>494</v>
      </c>
      <c r="C22" s="52" t="s">
        <v>16</v>
      </c>
      <c r="D22" s="61">
        <v>400</v>
      </c>
      <c r="E22" s="55"/>
      <c r="F22" s="184"/>
    </row>
    <row r="23" spans="1:7" x14ac:dyDescent="0.25">
      <c r="A23" s="83"/>
      <c r="B23" s="30"/>
      <c r="C23" s="52"/>
      <c r="D23" s="61"/>
      <c r="E23" s="6"/>
      <c r="F23" s="17"/>
    </row>
    <row r="24" spans="1:7" ht="26.25" x14ac:dyDescent="0.25">
      <c r="A24" s="205">
        <v>21.04</v>
      </c>
      <c r="B24" s="30" t="s">
        <v>154</v>
      </c>
      <c r="C24" s="52"/>
      <c r="D24" s="61"/>
      <c r="E24" s="6"/>
      <c r="F24" s="17"/>
    </row>
    <row r="25" spans="1:7" x14ac:dyDescent="0.25">
      <c r="A25" s="205"/>
      <c r="B25" s="30"/>
      <c r="C25" s="52"/>
      <c r="D25" s="61"/>
      <c r="E25" s="6"/>
      <c r="F25" s="17"/>
    </row>
    <row r="26" spans="1:7" x14ac:dyDescent="0.25">
      <c r="A26" s="205"/>
      <c r="B26" s="30" t="s">
        <v>155</v>
      </c>
      <c r="C26" s="52" t="s">
        <v>16</v>
      </c>
      <c r="D26" s="61">
        <v>120</v>
      </c>
      <c r="E26" s="55"/>
      <c r="F26" s="184" t="str">
        <f t="shared" ref="F26" si="4">IF(E26="-","Rate Only",IF(E26="","",ROUND($D26*E26,2)))</f>
        <v/>
      </c>
    </row>
    <row r="27" spans="1:7" x14ac:dyDescent="0.25">
      <c r="A27" s="205"/>
      <c r="B27" s="30"/>
      <c r="C27" s="52"/>
      <c r="D27" s="61"/>
      <c r="E27" s="6"/>
      <c r="F27" s="17"/>
    </row>
    <row r="28" spans="1:7" ht="26.25" x14ac:dyDescent="0.25">
      <c r="A28" s="205"/>
      <c r="B28" s="30" t="s">
        <v>166</v>
      </c>
      <c r="C28" s="52" t="s">
        <v>16</v>
      </c>
      <c r="D28" s="61">
        <v>120</v>
      </c>
      <c r="E28" s="55"/>
      <c r="F28" s="184" t="str">
        <f t="shared" ref="F28" si="5">IF(E28="-","Rate Only",IF(E28="","",ROUND($D28*E28,2)))</f>
        <v/>
      </c>
    </row>
    <row r="29" spans="1:7" x14ac:dyDescent="0.25">
      <c r="A29" s="205"/>
      <c r="B29" s="30"/>
      <c r="C29" s="52"/>
      <c r="D29" s="61"/>
      <c r="E29" s="6"/>
      <c r="F29" s="17"/>
    </row>
    <row r="30" spans="1:7" ht="39" x14ac:dyDescent="0.25">
      <c r="A30" s="83">
        <v>21.06</v>
      </c>
      <c r="B30" s="30" t="s">
        <v>168</v>
      </c>
      <c r="C30" s="52"/>
      <c r="D30" s="61"/>
      <c r="E30" s="6"/>
      <c r="F30" s="17"/>
    </row>
    <row r="31" spans="1:7" x14ac:dyDescent="0.25">
      <c r="A31" s="83"/>
      <c r="B31" s="30"/>
      <c r="C31" s="52"/>
      <c r="D31" s="61"/>
      <c r="E31" s="6"/>
      <c r="F31" s="17"/>
    </row>
    <row r="32" spans="1:7" ht="26.25" x14ac:dyDescent="0.25">
      <c r="A32" s="83"/>
      <c r="B32" s="30" t="s">
        <v>167</v>
      </c>
      <c r="C32" s="52"/>
      <c r="D32" s="61"/>
      <c r="E32" s="6"/>
      <c r="F32" s="17"/>
    </row>
    <row r="33" spans="1:6" x14ac:dyDescent="0.25">
      <c r="A33" s="83"/>
      <c r="B33" s="30"/>
      <c r="C33" s="52"/>
      <c r="D33" s="61"/>
      <c r="E33" s="6"/>
      <c r="F33" s="17"/>
    </row>
    <row r="34" spans="1:6" x14ac:dyDescent="0.25">
      <c r="A34" s="83"/>
      <c r="B34" s="30" t="s">
        <v>347</v>
      </c>
      <c r="C34" s="52" t="s">
        <v>16</v>
      </c>
      <c r="D34" s="61">
        <v>550</v>
      </c>
      <c r="E34" s="55"/>
      <c r="F34" s="184" t="str">
        <f t="shared" ref="F34" si="6">IF(E34="-","Rate Only",IF(E34="","",ROUND($D34*E34,2)))</f>
        <v/>
      </c>
    </row>
    <row r="35" spans="1:6" x14ac:dyDescent="0.25">
      <c r="A35" s="83"/>
      <c r="B35" s="30"/>
      <c r="C35" s="30"/>
      <c r="D35" s="30"/>
      <c r="E35" s="30"/>
      <c r="F35" s="220"/>
    </row>
    <row r="36" spans="1:6" x14ac:dyDescent="0.25">
      <c r="A36" s="80"/>
      <c r="B36" s="68"/>
      <c r="C36" s="82"/>
      <c r="D36" s="82"/>
      <c r="E36" s="71"/>
      <c r="F36" s="71"/>
    </row>
    <row r="37" spans="1:6" x14ac:dyDescent="0.25">
      <c r="A37" s="83"/>
      <c r="B37" s="224" t="s">
        <v>19</v>
      </c>
      <c r="C37" s="227"/>
      <c r="D37" s="227"/>
      <c r="E37" s="226"/>
      <c r="F37" s="115" t="str">
        <f>IF(SUM(F4:F34)&gt;0,SUM(F4:F34)," ")</f>
        <v xml:space="preserve"> </v>
      </c>
    </row>
    <row r="38" spans="1:6" x14ac:dyDescent="0.25">
      <c r="A38" s="84"/>
      <c r="B38" s="76"/>
      <c r="C38" s="86"/>
      <c r="D38" s="86"/>
      <c r="E38" s="79"/>
      <c r="F38" s="79"/>
    </row>
    <row r="39" spans="1:6" x14ac:dyDescent="0.25">
      <c r="B39" s="118"/>
      <c r="C39" s="90" t="s">
        <v>584</v>
      </c>
      <c r="E39" s="119"/>
      <c r="F39" s="119"/>
    </row>
    <row r="40" spans="1:6" x14ac:dyDescent="0.25">
      <c r="A40" s="69"/>
      <c r="B40" s="68"/>
      <c r="C40" s="69"/>
      <c r="D40" s="87"/>
      <c r="E40" s="71"/>
      <c r="F40" s="71"/>
    </row>
    <row r="41" spans="1:6" x14ac:dyDescent="0.25">
      <c r="A41" s="52" t="s">
        <v>0</v>
      </c>
      <c r="B41" s="72" t="s">
        <v>1</v>
      </c>
      <c r="C41" s="52" t="s">
        <v>2</v>
      </c>
      <c r="D41" s="61" t="s">
        <v>3</v>
      </c>
      <c r="E41" s="75" t="s">
        <v>4</v>
      </c>
      <c r="F41" s="75" t="s">
        <v>5</v>
      </c>
    </row>
    <row r="42" spans="1:6" x14ac:dyDescent="0.25">
      <c r="A42" s="77"/>
      <c r="B42" s="76"/>
      <c r="C42" s="77"/>
      <c r="D42" s="66"/>
      <c r="E42" s="79"/>
      <c r="F42" s="79"/>
    </row>
    <row r="43" spans="1:6" x14ac:dyDescent="0.25">
      <c r="A43" s="80"/>
      <c r="B43" s="68"/>
      <c r="C43" s="82"/>
      <c r="D43" s="82"/>
      <c r="E43" s="71"/>
      <c r="F43" s="71"/>
    </row>
    <row r="44" spans="1:6" x14ac:dyDescent="0.25">
      <c r="A44" s="83"/>
      <c r="B44" s="224" t="s">
        <v>20</v>
      </c>
      <c r="C44" s="227"/>
      <c r="D44" s="227"/>
      <c r="E44" s="226"/>
      <c r="F44" s="55" t="str">
        <f>F37</f>
        <v xml:space="preserve"> </v>
      </c>
    </row>
    <row r="45" spans="1:6" x14ac:dyDescent="0.25">
      <c r="A45" s="84"/>
      <c r="B45" s="76"/>
      <c r="C45" s="86"/>
      <c r="D45" s="86"/>
      <c r="E45" s="79"/>
      <c r="F45" s="79"/>
    </row>
    <row r="46" spans="1:6" ht="26.25" x14ac:dyDescent="0.25">
      <c r="A46" s="205">
        <v>21.07</v>
      </c>
      <c r="B46" s="30" t="s">
        <v>171</v>
      </c>
      <c r="C46" s="69"/>
      <c r="D46" s="87"/>
      <c r="E46" s="6"/>
      <c r="F46" s="6"/>
    </row>
    <row r="47" spans="1:6" x14ac:dyDescent="0.25">
      <c r="A47" s="205"/>
      <c r="B47" s="30"/>
      <c r="C47" s="52"/>
      <c r="D47" s="61"/>
      <c r="E47" s="6"/>
      <c r="F47" s="6"/>
    </row>
    <row r="48" spans="1:6" ht="26.25" x14ac:dyDescent="0.25">
      <c r="A48" s="205"/>
      <c r="B48" s="30" t="s">
        <v>169</v>
      </c>
      <c r="C48" s="52"/>
      <c r="D48" s="61"/>
      <c r="E48" s="6"/>
      <c r="F48" s="6"/>
    </row>
    <row r="49" spans="1:7" x14ac:dyDescent="0.25">
      <c r="A49" s="205"/>
      <c r="B49" s="30"/>
      <c r="C49" s="52"/>
      <c r="D49" s="61"/>
      <c r="E49" s="6"/>
      <c r="F49" s="6"/>
    </row>
    <row r="50" spans="1:7" x14ac:dyDescent="0.25">
      <c r="A50" s="205"/>
      <c r="B50" s="30" t="s">
        <v>170</v>
      </c>
      <c r="C50" s="52" t="s">
        <v>16</v>
      </c>
      <c r="D50" s="61">
        <v>2000</v>
      </c>
      <c r="E50" s="55"/>
      <c r="F50" s="184" t="str">
        <f t="shared" ref="F50:F54" si="7">IF(E50="-","Rate Only",IF(E50="","",ROUND($D50*E50,2)))</f>
        <v/>
      </c>
    </row>
    <row r="51" spans="1:7" x14ac:dyDescent="0.25">
      <c r="A51" s="205"/>
      <c r="B51" s="30"/>
      <c r="C51" s="52"/>
      <c r="D51" s="61"/>
      <c r="E51" s="55"/>
      <c r="F51" s="185"/>
    </row>
    <row r="52" spans="1:7" x14ac:dyDescent="0.25">
      <c r="A52" s="205">
        <v>21.1</v>
      </c>
      <c r="B52" s="30" t="s">
        <v>348</v>
      </c>
      <c r="C52" s="52" t="s">
        <v>15</v>
      </c>
      <c r="D52" s="61">
        <v>15500</v>
      </c>
      <c r="E52" s="6"/>
      <c r="F52" s="184" t="str">
        <f t="shared" si="7"/>
        <v/>
      </c>
    </row>
    <row r="53" spans="1:7" x14ac:dyDescent="0.25">
      <c r="A53" s="205"/>
      <c r="B53" s="30"/>
      <c r="C53" s="52"/>
      <c r="D53" s="61"/>
      <c r="E53" s="6"/>
      <c r="F53" s="6"/>
    </row>
    <row r="54" spans="1:7" ht="26.25" x14ac:dyDescent="0.25">
      <c r="A54" s="205" t="s">
        <v>495</v>
      </c>
      <c r="B54" s="30" t="s">
        <v>552</v>
      </c>
      <c r="C54" s="52" t="s">
        <v>100</v>
      </c>
      <c r="D54" s="61">
        <v>8000</v>
      </c>
      <c r="E54" s="6"/>
      <c r="F54" s="184" t="str">
        <f t="shared" si="7"/>
        <v/>
      </c>
      <c r="G54" s="195"/>
    </row>
    <row r="55" spans="1:7" x14ac:dyDescent="0.25">
      <c r="A55" s="205"/>
      <c r="B55" s="30"/>
      <c r="C55" s="52"/>
      <c r="D55" s="61"/>
      <c r="E55" s="6"/>
      <c r="F55" s="6"/>
    </row>
    <row r="56" spans="1:7" x14ac:dyDescent="0.25">
      <c r="A56" s="205"/>
      <c r="B56" s="30"/>
      <c r="C56" s="52"/>
      <c r="D56" s="61"/>
      <c r="E56" s="6"/>
      <c r="F56" s="6"/>
    </row>
    <row r="57" spans="1:7" ht="39" x14ac:dyDescent="0.25">
      <c r="A57" s="205">
        <v>21.12</v>
      </c>
      <c r="B57" s="30" t="s">
        <v>172</v>
      </c>
      <c r="C57" s="52"/>
      <c r="D57" s="61"/>
      <c r="E57" s="6"/>
      <c r="F57" s="6"/>
    </row>
    <row r="58" spans="1:7" x14ac:dyDescent="0.25">
      <c r="A58" s="205"/>
      <c r="B58" s="30"/>
      <c r="C58" s="52"/>
      <c r="D58" s="61"/>
      <c r="E58" s="55"/>
      <c r="F58" s="184" t="str">
        <f>IF(E58="-","Rate Only",IF(E58="","",ROUND(#REF!*E58,2)))</f>
        <v/>
      </c>
    </row>
    <row r="59" spans="1:7" x14ac:dyDescent="0.25">
      <c r="A59" s="205"/>
      <c r="B59" s="30" t="s">
        <v>173</v>
      </c>
      <c r="C59" s="52" t="s">
        <v>10</v>
      </c>
      <c r="D59" s="61">
        <v>80</v>
      </c>
      <c r="E59" s="6"/>
      <c r="F59" s="184" t="str">
        <f t="shared" ref="F59:F63" si="8">IF(E59="-","Rate Only",IF(E59="","",ROUND($D59*E59,2)))</f>
        <v/>
      </c>
    </row>
    <row r="60" spans="1:7" x14ac:dyDescent="0.25">
      <c r="A60" s="205"/>
      <c r="B60" s="30"/>
      <c r="C60" s="52"/>
      <c r="D60" s="61"/>
      <c r="E60" s="55"/>
      <c r="F60" s="184"/>
    </row>
    <row r="61" spans="1:7" x14ac:dyDescent="0.25">
      <c r="A61" s="205">
        <v>21.13</v>
      </c>
      <c r="B61" s="30" t="s">
        <v>174</v>
      </c>
      <c r="C61" s="52" t="s">
        <v>10</v>
      </c>
      <c r="D61" s="61">
        <v>80</v>
      </c>
      <c r="E61" s="6"/>
      <c r="F61" s="184" t="str">
        <f t="shared" si="8"/>
        <v/>
      </c>
    </row>
    <row r="62" spans="1:7" x14ac:dyDescent="0.25">
      <c r="A62" s="205"/>
      <c r="B62" s="30"/>
      <c r="C62" s="52"/>
      <c r="D62" s="61"/>
      <c r="E62" s="6"/>
      <c r="F62" s="6"/>
    </row>
    <row r="63" spans="1:7" ht="26.25" x14ac:dyDescent="0.25">
      <c r="A63" s="205" t="s">
        <v>496</v>
      </c>
      <c r="B63" s="30" t="s">
        <v>497</v>
      </c>
      <c r="C63" s="52" t="s">
        <v>30</v>
      </c>
      <c r="D63" s="61">
        <v>40000</v>
      </c>
      <c r="E63" s="6"/>
      <c r="F63" s="184" t="str">
        <f t="shared" si="8"/>
        <v/>
      </c>
    </row>
    <row r="64" spans="1:7" x14ac:dyDescent="0.25">
      <c r="A64" s="205"/>
      <c r="B64" s="30"/>
      <c r="C64" s="52"/>
      <c r="D64" s="61"/>
      <c r="E64" s="55"/>
      <c r="F64" s="184"/>
    </row>
    <row r="65" spans="1:6" x14ac:dyDescent="0.25">
      <c r="A65" s="205"/>
      <c r="B65" s="30" t="s">
        <v>498</v>
      </c>
      <c r="C65" s="52" t="s">
        <v>16</v>
      </c>
      <c r="D65" s="61">
        <v>200</v>
      </c>
      <c r="E65" s="6"/>
      <c r="F65" s="184" t="str">
        <f t="shared" ref="F65:F73" si="9">IF(E65="-","Rate Only",IF(E65="","",ROUND($D65*E65,2)))</f>
        <v/>
      </c>
    </row>
    <row r="66" spans="1:6" x14ac:dyDescent="0.25">
      <c r="A66" s="205"/>
      <c r="B66" s="30"/>
      <c r="C66" s="52"/>
      <c r="D66" s="61"/>
      <c r="E66" s="55"/>
      <c r="F66" s="184"/>
    </row>
    <row r="67" spans="1:6" x14ac:dyDescent="0.25">
      <c r="A67" s="205"/>
      <c r="B67" s="30" t="s">
        <v>499</v>
      </c>
      <c r="C67" s="52" t="s">
        <v>16</v>
      </c>
      <c r="D67" s="61">
        <v>100</v>
      </c>
      <c r="E67" s="6"/>
      <c r="F67" s="184" t="str">
        <f t="shared" si="9"/>
        <v/>
      </c>
    </row>
    <row r="68" spans="1:6" x14ac:dyDescent="0.25">
      <c r="A68" s="205"/>
      <c r="B68" s="30"/>
      <c r="C68" s="52"/>
      <c r="D68" s="61"/>
      <c r="E68" s="55"/>
      <c r="F68" s="184"/>
    </row>
    <row r="69" spans="1:6" x14ac:dyDescent="0.25">
      <c r="A69" s="205"/>
      <c r="B69" s="30" t="s">
        <v>500</v>
      </c>
      <c r="C69" s="52" t="s">
        <v>16</v>
      </c>
      <c r="D69" s="61">
        <v>100</v>
      </c>
      <c r="E69" s="55"/>
      <c r="F69" s="184" t="str">
        <f t="shared" si="9"/>
        <v/>
      </c>
    </row>
    <row r="70" spans="1:6" x14ac:dyDescent="0.25">
      <c r="A70" s="205"/>
      <c r="B70" s="30"/>
      <c r="C70" s="52"/>
      <c r="D70" s="61"/>
      <c r="E70" s="55"/>
      <c r="F70" s="185"/>
    </row>
    <row r="71" spans="1:6" x14ac:dyDescent="0.25">
      <c r="A71" s="205">
        <v>21.17</v>
      </c>
      <c r="B71" s="30" t="s">
        <v>175</v>
      </c>
      <c r="C71" s="52" t="s">
        <v>10</v>
      </c>
      <c r="D71" s="61">
        <v>100</v>
      </c>
      <c r="E71" s="55"/>
      <c r="F71" s="184" t="str">
        <f t="shared" si="9"/>
        <v/>
      </c>
    </row>
    <row r="72" spans="1:6" x14ac:dyDescent="0.25">
      <c r="B72" s="30"/>
      <c r="C72" s="52"/>
      <c r="D72" s="52"/>
      <c r="E72" s="108"/>
      <c r="F72" s="184"/>
    </row>
    <row r="73" spans="1:6" ht="51.75" x14ac:dyDescent="0.25">
      <c r="A73" s="205">
        <v>21.19</v>
      </c>
      <c r="B73" s="30" t="s">
        <v>489</v>
      </c>
      <c r="C73" s="52" t="s">
        <v>16</v>
      </c>
      <c r="D73" s="61">
        <v>250</v>
      </c>
      <c r="E73" s="55"/>
      <c r="F73" s="184" t="str">
        <f t="shared" si="9"/>
        <v/>
      </c>
    </row>
    <row r="74" spans="1:6" x14ac:dyDescent="0.25">
      <c r="A74" s="205"/>
      <c r="B74" s="30"/>
      <c r="C74" s="52"/>
      <c r="D74" s="61"/>
      <c r="E74" s="55"/>
      <c r="F74" s="185"/>
    </row>
    <row r="75" spans="1:6" x14ac:dyDescent="0.25">
      <c r="A75" s="205"/>
      <c r="B75" s="30"/>
      <c r="C75" s="52"/>
      <c r="D75" s="61"/>
      <c r="E75" s="55"/>
      <c r="F75" s="185"/>
    </row>
    <row r="76" spans="1:6" x14ac:dyDescent="0.25">
      <c r="A76" s="205"/>
      <c r="B76" s="30"/>
      <c r="C76" s="52"/>
      <c r="D76" s="61"/>
      <c r="E76" s="55"/>
      <c r="F76" s="185"/>
    </row>
    <row r="77" spans="1:6" x14ac:dyDescent="0.25">
      <c r="A77" s="205"/>
      <c r="B77" s="30"/>
      <c r="C77" s="52"/>
      <c r="D77" s="61"/>
      <c r="E77" s="55"/>
      <c r="F77" s="185"/>
    </row>
    <row r="78" spans="1:6" x14ac:dyDescent="0.25">
      <c r="A78" s="205"/>
      <c r="B78" s="30"/>
      <c r="C78" s="52"/>
      <c r="D78" s="61"/>
      <c r="E78" s="55"/>
      <c r="F78" s="185"/>
    </row>
    <row r="79" spans="1:6" x14ac:dyDescent="0.25">
      <c r="A79" s="80"/>
      <c r="B79" s="68"/>
      <c r="C79" s="82"/>
      <c r="D79" s="82"/>
      <c r="E79" s="71"/>
      <c r="F79" s="71"/>
    </row>
    <row r="80" spans="1:6" x14ac:dyDescent="0.25">
      <c r="A80" s="83"/>
      <c r="B80" s="224" t="s">
        <v>19</v>
      </c>
      <c r="C80" s="227"/>
      <c r="D80" s="227"/>
      <c r="E80" s="226"/>
      <c r="F80" s="115" t="str">
        <f>IF(SUM(F43:F73)&gt;0,SUM(F43:F73)," ")</f>
        <v xml:space="preserve"> </v>
      </c>
    </row>
    <row r="81" spans="1:6" x14ac:dyDescent="0.25">
      <c r="A81" s="84"/>
      <c r="B81" s="76"/>
      <c r="C81" s="86"/>
      <c r="D81" s="86"/>
      <c r="E81" s="79"/>
      <c r="F81" s="79"/>
    </row>
    <row r="82" spans="1:6" x14ac:dyDescent="0.25">
      <c r="B82" s="118"/>
      <c r="C82" s="90" t="s">
        <v>585</v>
      </c>
      <c r="E82" s="119"/>
      <c r="F82" s="119"/>
    </row>
    <row r="83" spans="1:6" x14ac:dyDescent="0.25">
      <c r="A83" s="69"/>
      <c r="B83" s="68"/>
      <c r="C83" s="69"/>
      <c r="D83" s="87"/>
      <c r="E83" s="71"/>
      <c r="F83" s="71"/>
    </row>
    <row r="84" spans="1:6" x14ac:dyDescent="0.25">
      <c r="A84" s="52" t="s">
        <v>0</v>
      </c>
      <c r="B84" s="72" t="s">
        <v>1</v>
      </c>
      <c r="C84" s="52" t="s">
        <v>2</v>
      </c>
      <c r="D84" s="61" t="s">
        <v>3</v>
      </c>
      <c r="E84" s="75" t="s">
        <v>4</v>
      </c>
      <c r="F84" s="75" t="s">
        <v>5</v>
      </c>
    </row>
    <row r="85" spans="1:6" x14ac:dyDescent="0.25">
      <c r="A85" s="77"/>
      <c r="B85" s="76"/>
      <c r="C85" s="77"/>
      <c r="D85" s="66"/>
      <c r="E85" s="79"/>
      <c r="F85" s="79"/>
    </row>
    <row r="86" spans="1:6" x14ac:dyDescent="0.25">
      <c r="A86" s="80"/>
      <c r="B86" s="68"/>
      <c r="C86" s="82"/>
      <c r="D86" s="82"/>
      <c r="E86" s="71"/>
      <c r="F86" s="71"/>
    </row>
    <row r="87" spans="1:6" x14ac:dyDescent="0.25">
      <c r="A87" s="83"/>
      <c r="B87" s="224" t="s">
        <v>20</v>
      </c>
      <c r="C87" s="227"/>
      <c r="D87" s="227"/>
      <c r="E87" s="226"/>
      <c r="F87" s="55" t="str">
        <f>F80</f>
        <v xml:space="preserve"> </v>
      </c>
    </row>
    <row r="88" spans="1:6" x14ac:dyDescent="0.25">
      <c r="A88" s="84"/>
      <c r="B88" s="76"/>
      <c r="C88" s="86"/>
      <c r="D88" s="86"/>
      <c r="E88" s="79"/>
      <c r="F88" s="79"/>
    </row>
    <row r="89" spans="1:6" x14ac:dyDescent="0.25">
      <c r="A89" s="83"/>
      <c r="B89" s="30"/>
      <c r="C89" s="52"/>
      <c r="D89" s="61"/>
      <c r="E89" s="6"/>
      <c r="F89" s="6"/>
    </row>
    <row r="90" spans="1:6" ht="26.25" x14ac:dyDescent="0.25">
      <c r="A90" s="205" t="s">
        <v>502</v>
      </c>
      <c r="B90" s="30" t="s">
        <v>501</v>
      </c>
      <c r="C90" s="52" t="s">
        <v>10</v>
      </c>
      <c r="D90" s="61">
        <v>30</v>
      </c>
      <c r="E90" s="55"/>
      <c r="F90" s="184" t="str">
        <f t="shared" ref="F90:F91" si="10">IF(E90="-","Rate Only",IF(E90="","",ROUND($D90*E90,2)))</f>
        <v/>
      </c>
    </row>
    <row r="91" spans="1:6" x14ac:dyDescent="0.25">
      <c r="A91" s="205"/>
      <c r="B91" s="30"/>
      <c r="C91" s="52"/>
      <c r="D91" s="61"/>
      <c r="E91" s="6"/>
      <c r="F91" s="184" t="str">
        <f t="shared" si="10"/>
        <v/>
      </c>
    </row>
    <row r="92" spans="1:6" x14ac:dyDescent="0.25">
      <c r="A92" s="205">
        <v>21.22</v>
      </c>
      <c r="B92" s="30" t="s">
        <v>176</v>
      </c>
      <c r="C92" s="52" t="s">
        <v>10</v>
      </c>
      <c r="D92" s="61">
        <v>200</v>
      </c>
      <c r="E92" s="55"/>
      <c r="F92" s="184" t="str">
        <f>IF(E92="-","Rate Only",IF(E92="","",ROUND($D92*E92,2)))</f>
        <v/>
      </c>
    </row>
    <row r="93" spans="1:6" x14ac:dyDescent="0.25">
      <c r="A93" s="83"/>
      <c r="B93" s="30"/>
      <c r="C93" s="52"/>
      <c r="D93" s="61"/>
      <c r="E93" s="55"/>
      <c r="F93" s="184"/>
    </row>
    <row r="94" spans="1:6" x14ac:dyDescent="0.25">
      <c r="A94" s="83"/>
      <c r="B94" s="30"/>
      <c r="C94" s="52"/>
      <c r="D94" s="61"/>
      <c r="E94" s="55"/>
      <c r="F94" s="184"/>
    </row>
    <row r="95" spans="1:6" x14ac:dyDescent="0.25">
      <c r="A95" s="83"/>
      <c r="B95" s="30"/>
      <c r="C95" s="52"/>
      <c r="D95" s="61"/>
      <c r="E95" s="55"/>
      <c r="F95" s="184"/>
    </row>
    <row r="96" spans="1:6" x14ac:dyDescent="0.25">
      <c r="A96" s="83"/>
      <c r="B96" s="30"/>
      <c r="C96" s="52"/>
      <c r="D96" s="61"/>
      <c r="E96" s="55"/>
      <c r="F96" s="184"/>
    </row>
    <row r="97" spans="1:6" x14ac:dyDescent="0.25">
      <c r="A97" s="83"/>
      <c r="B97" s="30"/>
      <c r="C97" s="52"/>
      <c r="D97" s="61"/>
      <c r="E97" s="55"/>
      <c r="F97" s="184"/>
    </row>
    <row r="98" spans="1:6" x14ac:dyDescent="0.25">
      <c r="A98" s="83"/>
      <c r="B98" s="30"/>
      <c r="C98" s="52"/>
      <c r="D98" s="61"/>
      <c r="E98" s="55"/>
      <c r="F98" s="184"/>
    </row>
    <row r="99" spans="1:6" x14ac:dyDescent="0.25">
      <c r="A99" s="83"/>
      <c r="B99" s="30"/>
      <c r="C99" s="52"/>
      <c r="D99" s="61"/>
      <c r="E99" s="55"/>
      <c r="F99" s="184"/>
    </row>
    <row r="100" spans="1:6" x14ac:dyDescent="0.25">
      <c r="A100" s="83"/>
      <c r="B100" s="30"/>
      <c r="C100" s="52"/>
      <c r="D100" s="61"/>
      <c r="E100" s="55"/>
      <c r="F100" s="184"/>
    </row>
    <row r="101" spans="1:6" x14ac:dyDescent="0.25">
      <c r="A101" s="83"/>
      <c r="B101" s="30"/>
      <c r="C101" s="52"/>
      <c r="D101" s="61"/>
      <c r="E101" s="55"/>
      <c r="F101" s="184"/>
    </row>
    <row r="102" spans="1:6" x14ac:dyDescent="0.25">
      <c r="A102" s="83"/>
      <c r="B102" s="30"/>
      <c r="C102" s="52"/>
      <c r="D102" s="61"/>
      <c r="E102" s="55"/>
      <c r="F102" s="184"/>
    </row>
    <row r="103" spans="1:6" x14ac:dyDescent="0.25">
      <c r="A103" s="83"/>
      <c r="B103" s="30"/>
      <c r="C103" s="52"/>
      <c r="D103" s="61"/>
      <c r="E103" s="55"/>
      <c r="F103" s="184"/>
    </row>
    <row r="104" spans="1:6" x14ac:dyDescent="0.25">
      <c r="A104" s="83"/>
      <c r="B104" s="30"/>
      <c r="C104" s="52"/>
      <c r="D104" s="61"/>
      <c r="E104" s="55"/>
      <c r="F104" s="184"/>
    </row>
    <row r="105" spans="1:6" x14ac:dyDescent="0.25">
      <c r="A105" s="83"/>
      <c r="B105" s="30"/>
      <c r="C105" s="52"/>
      <c r="D105" s="61"/>
      <c r="E105" s="55"/>
      <c r="F105" s="184"/>
    </row>
    <row r="106" spans="1:6" x14ac:dyDescent="0.25">
      <c r="A106" s="83"/>
      <c r="B106" s="30"/>
      <c r="C106" s="52"/>
      <c r="D106" s="61"/>
      <c r="E106" s="55"/>
      <c r="F106" s="184"/>
    </row>
    <row r="107" spans="1:6" x14ac:dyDescent="0.25">
      <c r="A107" s="83"/>
      <c r="B107" s="30"/>
      <c r="C107" s="52"/>
      <c r="D107" s="61"/>
      <c r="E107" s="55"/>
      <c r="F107" s="184"/>
    </row>
    <row r="108" spans="1:6" x14ac:dyDescent="0.25">
      <c r="A108" s="83"/>
      <c r="B108" s="30"/>
      <c r="C108" s="52"/>
      <c r="D108" s="61"/>
      <c r="E108" s="55"/>
      <c r="F108" s="184"/>
    </row>
    <row r="109" spans="1:6" x14ac:dyDescent="0.25">
      <c r="A109" s="83"/>
      <c r="B109" s="30"/>
      <c r="C109" s="52"/>
      <c r="D109" s="61"/>
      <c r="E109" s="55"/>
      <c r="F109" s="184"/>
    </row>
    <row r="110" spans="1:6" x14ac:dyDescent="0.25">
      <c r="A110" s="83"/>
      <c r="B110" s="30"/>
      <c r="C110" s="52"/>
      <c r="D110" s="61"/>
      <c r="E110" s="55"/>
      <c r="F110" s="184"/>
    </row>
    <row r="111" spans="1:6" x14ac:dyDescent="0.25">
      <c r="A111" s="83"/>
      <c r="B111" s="30"/>
      <c r="C111" s="52"/>
      <c r="D111" s="61"/>
      <c r="E111" s="55"/>
      <c r="F111" s="184"/>
    </row>
    <row r="112" spans="1:6" x14ac:dyDescent="0.25">
      <c r="A112" s="83"/>
      <c r="B112" s="30"/>
      <c r="C112" s="52"/>
      <c r="D112" s="61"/>
      <c r="E112" s="55"/>
      <c r="F112" s="184"/>
    </row>
    <row r="113" spans="1:6" x14ac:dyDescent="0.25">
      <c r="A113" s="83"/>
      <c r="B113" s="30"/>
      <c r="C113" s="52"/>
      <c r="D113" s="61"/>
      <c r="E113" s="55"/>
      <c r="F113" s="184"/>
    </row>
    <row r="114" spans="1:6" x14ac:dyDescent="0.25">
      <c r="A114" s="83"/>
      <c r="B114" s="30"/>
      <c r="C114" s="52"/>
      <c r="D114" s="61"/>
      <c r="E114" s="55"/>
      <c r="F114" s="184"/>
    </row>
    <row r="115" spans="1:6" x14ac:dyDescent="0.25">
      <c r="A115" s="83"/>
      <c r="B115" s="30"/>
      <c r="C115" s="52"/>
      <c r="D115" s="61"/>
      <c r="E115" s="55"/>
      <c r="F115" s="184"/>
    </row>
    <row r="116" spans="1:6" x14ac:dyDescent="0.25">
      <c r="A116" s="83"/>
      <c r="B116" s="30"/>
      <c r="C116" s="52"/>
      <c r="D116" s="61"/>
      <c r="E116" s="55"/>
      <c r="F116" s="184"/>
    </row>
    <row r="117" spans="1:6" x14ac:dyDescent="0.25">
      <c r="A117" s="83"/>
      <c r="B117" s="30"/>
      <c r="C117" s="52"/>
      <c r="D117" s="61"/>
      <c r="E117" s="55"/>
      <c r="F117" s="184"/>
    </row>
    <row r="118" spans="1:6" x14ac:dyDescent="0.25">
      <c r="A118" s="83"/>
      <c r="B118" s="30"/>
      <c r="C118" s="52"/>
      <c r="D118" s="61"/>
      <c r="E118" s="55"/>
      <c r="F118" s="184"/>
    </row>
    <row r="119" spans="1:6" x14ac:dyDescent="0.25">
      <c r="A119" s="83"/>
      <c r="B119" s="30"/>
      <c r="C119" s="52"/>
      <c r="D119" s="61"/>
      <c r="E119" s="55"/>
      <c r="F119" s="184"/>
    </row>
    <row r="120" spans="1:6" x14ac:dyDescent="0.25">
      <c r="A120" s="83"/>
      <c r="B120" s="30"/>
      <c r="C120" s="52"/>
      <c r="D120" s="61"/>
      <c r="E120" s="55"/>
      <c r="F120" s="184"/>
    </row>
    <row r="121" spans="1:6" x14ac:dyDescent="0.25">
      <c r="A121" s="83"/>
      <c r="B121" s="30"/>
      <c r="C121" s="52"/>
      <c r="D121" s="61"/>
      <c r="E121" s="55"/>
      <c r="F121" s="184"/>
    </row>
    <row r="122" spans="1:6" x14ac:dyDescent="0.25">
      <c r="A122" s="83"/>
      <c r="B122" s="30"/>
      <c r="C122" s="52"/>
      <c r="D122" s="61"/>
      <c r="E122" s="55"/>
      <c r="F122" s="184"/>
    </row>
    <row r="123" spans="1:6" x14ac:dyDescent="0.25">
      <c r="A123" s="83"/>
      <c r="B123" s="30"/>
      <c r="C123" s="52"/>
      <c r="D123" s="61"/>
      <c r="E123" s="6"/>
      <c r="F123" s="184"/>
    </row>
    <row r="124" spans="1:6" x14ac:dyDescent="0.25">
      <c r="A124" s="83"/>
      <c r="B124" s="30"/>
      <c r="C124" s="52"/>
      <c r="D124" s="61"/>
      <c r="E124" s="55"/>
      <c r="F124" s="184"/>
    </row>
    <row r="125" spans="1:6" x14ac:dyDescent="0.25">
      <c r="A125" s="83"/>
      <c r="B125" s="30"/>
      <c r="C125" s="52"/>
      <c r="D125" s="61"/>
      <c r="E125" s="55"/>
      <c r="F125" s="184"/>
    </row>
    <row r="126" spans="1:6" x14ac:dyDescent="0.25">
      <c r="A126" s="83"/>
      <c r="B126" s="30"/>
      <c r="C126" s="52"/>
      <c r="D126" s="61"/>
      <c r="E126" s="55"/>
      <c r="F126" s="184"/>
    </row>
    <row r="127" spans="1:6" x14ac:dyDescent="0.25">
      <c r="A127" s="83"/>
      <c r="B127" s="30"/>
      <c r="C127" s="52"/>
      <c r="D127" s="61"/>
      <c r="E127" s="55"/>
      <c r="F127" s="184"/>
    </row>
    <row r="128" spans="1:6" x14ac:dyDescent="0.25">
      <c r="A128" s="83"/>
      <c r="B128" s="30"/>
      <c r="C128" s="52"/>
      <c r="D128" s="61"/>
      <c r="E128" s="6"/>
      <c r="F128" s="184" t="str">
        <f>IF(E128="-","Rate Only",IF(E128="","",ROUND($D92*E128,2)))</f>
        <v/>
      </c>
    </row>
    <row r="129" spans="1:6" x14ac:dyDescent="0.25">
      <c r="A129" s="80"/>
      <c r="B129" s="68"/>
      <c r="C129" s="82"/>
      <c r="D129" s="82"/>
      <c r="E129" s="71"/>
      <c r="F129" s="71"/>
    </row>
    <row r="130" spans="1:6" x14ac:dyDescent="0.25">
      <c r="A130" s="83"/>
      <c r="B130" s="224" t="s">
        <v>9</v>
      </c>
      <c r="C130" s="227"/>
      <c r="D130" s="227"/>
      <c r="E130" s="226"/>
      <c r="F130" s="115" t="str">
        <f>IF(SUM(F87:F128)&gt;0,SUM(F87:F128)," ")</f>
        <v xml:space="preserve"> </v>
      </c>
    </row>
    <row r="131" spans="1:6" x14ac:dyDescent="0.25">
      <c r="A131" s="84"/>
      <c r="B131" s="76"/>
      <c r="C131" s="86"/>
      <c r="D131" s="86"/>
      <c r="E131" s="79"/>
      <c r="F131" s="79"/>
    </row>
    <row r="132" spans="1:6" x14ac:dyDescent="0.25">
      <c r="C132" s="90" t="s">
        <v>456</v>
      </c>
    </row>
  </sheetData>
  <mergeCells count="5">
    <mergeCell ref="B37:E37"/>
    <mergeCell ref="B44:E44"/>
    <mergeCell ref="B130:E130"/>
    <mergeCell ref="B80:E80"/>
    <mergeCell ref="B87:E87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  <rowBreaks count="2" manualBreakCount="2">
    <brk id="39" max="16383" man="1"/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0"/>
  <sheetViews>
    <sheetView view="pageBreakPreview" topLeftCell="A43" zoomScaleNormal="100" zoomScaleSheetLayoutView="100" zoomScalePageLayoutView="104" workbookViewId="0">
      <selection activeCell="F50" sqref="F50"/>
    </sheetView>
  </sheetViews>
  <sheetFormatPr defaultRowHeight="15" x14ac:dyDescent="0.25"/>
  <cols>
    <col min="1" max="1" width="9.140625" style="90"/>
    <col min="2" max="2" width="33.7109375" style="32" customWidth="1"/>
    <col min="3" max="3" width="8" style="90" customWidth="1"/>
    <col min="4" max="4" width="10.85546875" style="90" customWidth="1"/>
    <col min="5" max="5" width="10.85546875" style="109" customWidth="1"/>
    <col min="6" max="6" width="13.28515625" style="109" customWidth="1"/>
  </cols>
  <sheetData>
    <row r="1" spans="1:6" x14ac:dyDescent="0.25">
      <c r="A1" s="69"/>
      <c r="B1" s="29"/>
      <c r="C1" s="69"/>
      <c r="D1" s="87"/>
      <c r="E1" s="106"/>
      <c r="F1" s="106"/>
    </row>
    <row r="2" spans="1:6" x14ac:dyDescent="0.25">
      <c r="A2" s="52" t="s">
        <v>0</v>
      </c>
      <c r="B2" s="30" t="s">
        <v>1</v>
      </c>
      <c r="C2" s="52" t="s">
        <v>2</v>
      </c>
      <c r="D2" s="73" t="s">
        <v>3</v>
      </c>
      <c r="E2" s="92" t="s">
        <v>4</v>
      </c>
      <c r="F2" s="93" t="s">
        <v>5</v>
      </c>
    </row>
    <row r="3" spans="1:6" x14ac:dyDescent="0.25">
      <c r="A3" s="77"/>
      <c r="B3" s="31"/>
      <c r="C3" s="77"/>
      <c r="D3" s="66"/>
      <c r="E3" s="107"/>
      <c r="F3" s="107"/>
    </row>
    <row r="4" spans="1:6" ht="51.75" x14ac:dyDescent="0.25">
      <c r="A4" s="52" t="s">
        <v>250</v>
      </c>
      <c r="B4" s="30" t="s">
        <v>384</v>
      </c>
      <c r="C4" s="52"/>
      <c r="D4" s="61"/>
      <c r="E4" s="54"/>
      <c r="F4" s="54"/>
    </row>
    <row r="5" spans="1:6" x14ac:dyDescent="0.25">
      <c r="A5" s="206"/>
      <c r="B5" s="30"/>
      <c r="C5" s="52"/>
      <c r="D5" s="61"/>
      <c r="E5" s="54"/>
      <c r="F5" s="54"/>
    </row>
    <row r="6" spans="1:6" x14ac:dyDescent="0.25">
      <c r="A6" s="206">
        <v>23.03</v>
      </c>
      <c r="B6" s="30" t="s">
        <v>251</v>
      </c>
      <c r="C6" s="52"/>
      <c r="D6" s="61"/>
      <c r="E6" s="54"/>
      <c r="F6" s="54"/>
    </row>
    <row r="7" spans="1:6" x14ac:dyDescent="0.25">
      <c r="A7" s="206"/>
      <c r="B7" s="30"/>
      <c r="C7" s="52"/>
      <c r="D7" s="61"/>
      <c r="E7" s="54"/>
      <c r="F7" s="54"/>
    </row>
    <row r="8" spans="1:6" x14ac:dyDescent="0.25">
      <c r="A8" s="206"/>
      <c r="B8" s="30" t="s">
        <v>252</v>
      </c>
      <c r="C8" s="52" t="s">
        <v>100</v>
      </c>
      <c r="D8" s="61">
        <v>20</v>
      </c>
      <c r="E8" s="55"/>
      <c r="F8" s="50" t="str">
        <f t="shared" ref="F8" si="0">IF(E8="-","Rate Only",IF(E8="","",ROUND($D8*E8,2)))</f>
        <v/>
      </c>
    </row>
    <row r="9" spans="1:6" x14ac:dyDescent="0.25">
      <c r="A9" s="206"/>
      <c r="B9" s="30"/>
      <c r="C9" s="52"/>
      <c r="D9" s="61"/>
      <c r="E9" s="54"/>
      <c r="F9" s="54"/>
    </row>
    <row r="10" spans="1:6" ht="26.25" x14ac:dyDescent="0.25">
      <c r="A10" s="206">
        <v>23.07</v>
      </c>
      <c r="B10" s="30" t="s">
        <v>253</v>
      </c>
      <c r="C10" s="52"/>
      <c r="D10" s="61"/>
      <c r="E10" s="54"/>
      <c r="F10" s="54"/>
    </row>
    <row r="11" spans="1:6" x14ac:dyDescent="0.25">
      <c r="A11" s="206"/>
      <c r="B11" s="30"/>
      <c r="C11" s="52"/>
      <c r="D11" s="61"/>
      <c r="E11" s="54"/>
      <c r="F11" s="54"/>
    </row>
    <row r="12" spans="1:6" x14ac:dyDescent="0.25">
      <c r="A12" s="206"/>
      <c r="B12" s="30" t="s">
        <v>254</v>
      </c>
      <c r="C12" s="52" t="s">
        <v>15</v>
      </c>
      <c r="D12" s="61">
        <v>600</v>
      </c>
      <c r="E12" s="55"/>
      <c r="F12" s="50" t="str">
        <f t="shared" ref="F12" si="1">IF(E12="-","Rate Only",IF(E12="","",ROUND($D12*E12,2)))</f>
        <v/>
      </c>
    </row>
    <row r="13" spans="1:6" x14ac:dyDescent="0.25">
      <c r="A13" s="206"/>
      <c r="B13" s="30"/>
      <c r="C13" s="52"/>
      <c r="D13" s="61"/>
      <c r="E13" s="54"/>
      <c r="F13" s="54"/>
    </row>
    <row r="14" spans="1:6" x14ac:dyDescent="0.25">
      <c r="A14" s="206"/>
      <c r="B14" s="30" t="s">
        <v>255</v>
      </c>
      <c r="C14" s="52" t="s">
        <v>15</v>
      </c>
      <c r="D14" s="61">
        <v>20</v>
      </c>
      <c r="E14" s="55"/>
      <c r="F14" s="50" t="str">
        <f t="shared" ref="F14" si="2">IF(E14="-","Rate Only",IF(E14="","",ROUND($D14*E14,2)))</f>
        <v/>
      </c>
    </row>
    <row r="15" spans="1:6" x14ac:dyDescent="0.25">
      <c r="A15" s="206"/>
      <c r="B15" s="30"/>
      <c r="C15" s="52"/>
      <c r="D15" s="61"/>
      <c r="E15" s="54"/>
      <c r="F15" s="54"/>
    </row>
    <row r="16" spans="1:6" x14ac:dyDescent="0.25">
      <c r="A16" s="206">
        <v>23.08</v>
      </c>
      <c r="B16" s="30" t="s">
        <v>256</v>
      </c>
      <c r="C16" s="52"/>
      <c r="D16" s="61"/>
      <c r="E16" s="54"/>
      <c r="F16" s="54"/>
    </row>
    <row r="17" spans="1:6" x14ac:dyDescent="0.25">
      <c r="A17" s="206"/>
      <c r="B17" s="30"/>
      <c r="C17" s="52"/>
      <c r="D17" s="61"/>
      <c r="E17" s="54"/>
      <c r="F17" s="54"/>
    </row>
    <row r="18" spans="1:6" ht="26.25" x14ac:dyDescent="0.25">
      <c r="A18" s="206"/>
      <c r="B18" s="30" t="s">
        <v>385</v>
      </c>
      <c r="C18" s="52"/>
      <c r="D18" s="61"/>
      <c r="E18" s="54"/>
      <c r="F18" s="54"/>
    </row>
    <row r="19" spans="1:6" x14ac:dyDescent="0.25">
      <c r="A19" s="206"/>
      <c r="B19" s="30"/>
      <c r="C19" s="52"/>
      <c r="D19" s="61"/>
      <c r="E19" s="54"/>
      <c r="F19" s="54"/>
    </row>
    <row r="20" spans="1:6" x14ac:dyDescent="0.25">
      <c r="A20" s="206"/>
      <c r="B20" s="30" t="s">
        <v>264</v>
      </c>
      <c r="C20" s="52" t="s">
        <v>16</v>
      </c>
      <c r="D20" s="61">
        <v>60</v>
      </c>
      <c r="E20" s="55"/>
      <c r="F20" s="50" t="str">
        <f t="shared" ref="F20" si="3">IF(E20="-","Rate Only",IF(E20="","",ROUND($D20*E20,2)))</f>
        <v/>
      </c>
    </row>
    <row r="21" spans="1:6" x14ac:dyDescent="0.25">
      <c r="A21" s="206"/>
      <c r="B21" s="30"/>
      <c r="C21" s="52"/>
      <c r="D21" s="61"/>
      <c r="E21" s="54"/>
      <c r="F21" s="54"/>
    </row>
    <row r="22" spans="1:6" ht="26.25" x14ac:dyDescent="0.25">
      <c r="A22" s="206" t="s">
        <v>257</v>
      </c>
      <c r="B22" s="30" t="s">
        <v>258</v>
      </c>
      <c r="C22" s="52"/>
      <c r="D22" s="61"/>
      <c r="E22" s="54"/>
      <c r="F22" s="54"/>
    </row>
    <row r="23" spans="1:6" x14ac:dyDescent="0.25">
      <c r="A23" s="52"/>
      <c r="B23" s="30"/>
      <c r="C23" s="52"/>
      <c r="D23" s="61"/>
      <c r="E23" s="54"/>
      <c r="F23" s="54"/>
    </row>
    <row r="24" spans="1:6" x14ac:dyDescent="0.25">
      <c r="A24" s="52"/>
      <c r="B24" s="30" t="s">
        <v>264</v>
      </c>
      <c r="C24" s="52" t="s">
        <v>15</v>
      </c>
      <c r="D24" s="61">
        <v>400</v>
      </c>
      <c r="E24" s="55"/>
      <c r="F24" s="50" t="str">
        <f t="shared" ref="F24" si="4">IF(E24="-","Rate Only",IF(E24="","",ROUND($D24*E24,2)))</f>
        <v/>
      </c>
    </row>
    <row r="25" spans="1:6" x14ac:dyDescent="0.25">
      <c r="A25" s="52"/>
      <c r="B25" s="30"/>
      <c r="C25" s="52"/>
      <c r="D25" s="61"/>
      <c r="E25" s="54"/>
      <c r="F25" s="54"/>
    </row>
    <row r="26" spans="1:6" ht="39" x14ac:dyDescent="0.25">
      <c r="A26" s="206">
        <v>23.09</v>
      </c>
      <c r="B26" s="30" t="s">
        <v>259</v>
      </c>
      <c r="C26" s="52"/>
      <c r="D26" s="61"/>
      <c r="E26" s="54"/>
      <c r="F26" s="54"/>
    </row>
    <row r="27" spans="1:6" x14ac:dyDescent="0.25">
      <c r="A27" s="52"/>
      <c r="B27" s="30"/>
      <c r="C27" s="52"/>
      <c r="D27" s="61"/>
      <c r="E27" s="54"/>
      <c r="F27" s="54"/>
    </row>
    <row r="28" spans="1:6" ht="26.25" x14ac:dyDescent="0.25">
      <c r="A28" s="52"/>
      <c r="B28" s="30" t="s">
        <v>260</v>
      </c>
      <c r="C28" s="52" t="s">
        <v>15</v>
      </c>
      <c r="D28" s="61">
        <v>30</v>
      </c>
      <c r="E28" s="55"/>
      <c r="F28" s="50" t="str">
        <f>IF(E28="-","Rate Only",IF(E28="","",ROUND($D28*E28,2)))</f>
        <v/>
      </c>
    </row>
    <row r="29" spans="1:6" x14ac:dyDescent="0.25">
      <c r="A29" s="52"/>
      <c r="B29" s="30"/>
      <c r="C29" s="52"/>
      <c r="D29" s="61"/>
      <c r="E29" s="54"/>
      <c r="F29" s="54"/>
    </row>
    <row r="30" spans="1:6" ht="30" customHeight="1" x14ac:dyDescent="0.25">
      <c r="A30" s="52"/>
      <c r="B30" s="30" t="s">
        <v>261</v>
      </c>
      <c r="C30" s="52" t="s">
        <v>15</v>
      </c>
      <c r="D30" s="61">
        <v>30</v>
      </c>
      <c r="E30" s="55"/>
      <c r="F30" s="50" t="str">
        <f>IF(E30="-","Rate Only",IF(E30="","",ROUND($D30*E30,2)))</f>
        <v/>
      </c>
    </row>
    <row r="31" spans="1:6" x14ac:dyDescent="0.25">
      <c r="A31" s="52"/>
      <c r="B31" s="30"/>
      <c r="C31" s="52"/>
      <c r="D31" s="61"/>
      <c r="E31" s="54"/>
      <c r="F31" s="54"/>
    </row>
    <row r="32" spans="1:6" x14ac:dyDescent="0.25">
      <c r="A32" s="52"/>
      <c r="B32" s="30" t="s">
        <v>262</v>
      </c>
      <c r="C32" s="52" t="s">
        <v>15</v>
      </c>
      <c r="D32" s="61">
        <v>20</v>
      </c>
      <c r="E32" s="55"/>
      <c r="F32" s="50" t="str">
        <f>IF(E32="-","Rate Only",IF(E32="","",ROUND($D32*E32,2)))</f>
        <v/>
      </c>
    </row>
    <row r="33" spans="1:6" ht="26.25" x14ac:dyDescent="0.25">
      <c r="A33" s="205">
        <v>23.1</v>
      </c>
      <c r="B33" s="30" t="s">
        <v>263</v>
      </c>
      <c r="C33" s="52"/>
      <c r="D33" s="61"/>
      <c r="E33" s="54"/>
      <c r="F33" s="54"/>
    </row>
    <row r="34" spans="1:6" x14ac:dyDescent="0.25">
      <c r="A34" s="52"/>
      <c r="B34" s="30"/>
      <c r="C34" s="52"/>
      <c r="D34" s="61"/>
      <c r="E34" s="54"/>
      <c r="F34" s="54"/>
    </row>
    <row r="35" spans="1:6" ht="39" x14ac:dyDescent="0.25">
      <c r="A35" s="52"/>
      <c r="B35" s="30" t="s">
        <v>265</v>
      </c>
      <c r="C35" s="52" t="s">
        <v>100</v>
      </c>
      <c r="D35" s="61">
        <v>200</v>
      </c>
      <c r="E35" s="55"/>
      <c r="F35" s="50" t="str">
        <f>IF(E35="-","Rate Only",IF(E35="","",ROUND($D35*E35,2)))</f>
        <v/>
      </c>
    </row>
    <row r="36" spans="1:6" x14ac:dyDescent="0.25">
      <c r="A36" s="52"/>
      <c r="B36" s="30"/>
      <c r="C36" s="52"/>
      <c r="D36" s="61"/>
      <c r="E36" s="55"/>
      <c r="F36" s="50" t="str">
        <f t="shared" ref="F36" si="5">IF(E36="-","Rate Only",IF(E36="","",ROUND($D36*E36,2)))</f>
        <v/>
      </c>
    </row>
    <row r="37" spans="1:6" x14ac:dyDescent="0.25">
      <c r="A37" s="80"/>
      <c r="B37" s="68"/>
      <c r="C37" s="82"/>
      <c r="D37" s="82"/>
      <c r="E37" s="71"/>
      <c r="F37" s="71"/>
    </row>
    <row r="38" spans="1:6" x14ac:dyDescent="0.25">
      <c r="A38" s="83"/>
      <c r="B38" s="224" t="s">
        <v>19</v>
      </c>
      <c r="C38" s="225"/>
      <c r="D38" s="225"/>
      <c r="E38" s="226"/>
      <c r="F38" s="115" t="str">
        <f>IF(SUM(F4:F36)&gt;0,SUM(F4:F36)," ")</f>
        <v xml:space="preserve"> </v>
      </c>
    </row>
    <row r="39" spans="1:6" x14ac:dyDescent="0.25">
      <c r="A39" s="84"/>
      <c r="B39" s="76"/>
      <c r="C39" s="86"/>
      <c r="D39" s="86"/>
      <c r="E39" s="79"/>
      <c r="F39" s="79"/>
    </row>
    <row r="40" spans="1:6" x14ac:dyDescent="0.25">
      <c r="A40" s="177"/>
      <c r="B40" s="178"/>
      <c r="C40" s="116" t="s">
        <v>457</v>
      </c>
      <c r="D40" s="116"/>
      <c r="E40" s="155"/>
      <c r="F40" s="155"/>
    </row>
    <row r="41" spans="1:6" x14ac:dyDescent="0.25">
      <c r="A41" s="69"/>
      <c r="B41" s="68"/>
      <c r="C41" s="69"/>
      <c r="D41" s="87"/>
      <c r="E41" s="71"/>
      <c r="F41" s="71"/>
    </row>
    <row r="42" spans="1:6" x14ac:dyDescent="0.25">
      <c r="A42" s="52" t="s">
        <v>0</v>
      </c>
      <c r="B42" s="72" t="s">
        <v>1</v>
      </c>
      <c r="C42" s="52" t="s">
        <v>2</v>
      </c>
      <c r="D42" s="73" t="s">
        <v>3</v>
      </c>
      <c r="E42" s="74" t="s">
        <v>4</v>
      </c>
      <c r="F42" s="75" t="s">
        <v>5</v>
      </c>
    </row>
    <row r="43" spans="1:6" x14ac:dyDescent="0.25">
      <c r="A43" s="77"/>
      <c r="B43" s="76"/>
      <c r="C43" s="77"/>
      <c r="D43" s="66"/>
      <c r="E43" s="79"/>
      <c r="F43" s="79"/>
    </row>
    <row r="44" spans="1:6" x14ac:dyDescent="0.25">
      <c r="A44" s="80"/>
      <c r="B44" s="68"/>
      <c r="C44" s="82"/>
      <c r="D44" s="82"/>
      <c r="E44" s="71"/>
      <c r="F44" s="71"/>
    </row>
    <row r="45" spans="1:6" x14ac:dyDescent="0.25">
      <c r="A45" s="83"/>
      <c r="B45" s="224" t="s">
        <v>20</v>
      </c>
      <c r="C45" s="225"/>
      <c r="D45" s="225"/>
      <c r="E45" s="226"/>
      <c r="F45" s="55" t="str">
        <f>F38</f>
        <v xml:space="preserve"> </v>
      </c>
    </row>
    <row r="46" spans="1:6" x14ac:dyDescent="0.25">
      <c r="A46" s="84"/>
      <c r="B46" s="76"/>
      <c r="C46" s="86"/>
      <c r="D46" s="86"/>
      <c r="E46" s="79"/>
      <c r="F46" s="79"/>
    </row>
    <row r="47" spans="1:6" x14ac:dyDescent="0.25">
      <c r="A47" s="52"/>
      <c r="B47" s="30"/>
      <c r="C47" s="52"/>
      <c r="D47" s="61"/>
      <c r="E47" s="54"/>
      <c r="F47" s="54"/>
    </row>
    <row r="48" spans="1:6" x14ac:dyDescent="0.25">
      <c r="A48" s="52">
        <v>23.12</v>
      </c>
      <c r="B48" s="30" t="s">
        <v>266</v>
      </c>
      <c r="C48" s="52"/>
      <c r="D48" s="61"/>
      <c r="E48" s="54"/>
      <c r="F48" s="54"/>
    </row>
    <row r="49" spans="1:6" x14ac:dyDescent="0.25">
      <c r="A49" s="52"/>
      <c r="B49" s="30"/>
      <c r="C49" s="52"/>
      <c r="D49" s="61"/>
      <c r="E49" s="54"/>
      <c r="F49" s="54"/>
    </row>
    <row r="50" spans="1:6" x14ac:dyDescent="0.25">
      <c r="A50" s="52"/>
      <c r="B50" s="30" t="s">
        <v>267</v>
      </c>
      <c r="C50" s="52" t="s">
        <v>244</v>
      </c>
      <c r="D50" s="61">
        <v>100</v>
      </c>
      <c r="E50" s="55"/>
      <c r="F50" s="50" t="str">
        <f>IF(E50="-","Rate Only",IF(E50="","",ROUND($D50*E50,2)))</f>
        <v/>
      </c>
    </row>
    <row r="51" spans="1:6" x14ac:dyDescent="0.25">
      <c r="A51" s="52"/>
      <c r="B51" s="30"/>
      <c r="C51" s="52"/>
      <c r="D51" s="61"/>
      <c r="E51" s="54"/>
      <c r="F51" s="54"/>
    </row>
    <row r="52" spans="1:6" x14ac:dyDescent="0.25">
      <c r="A52" s="52"/>
      <c r="B52" s="30"/>
      <c r="C52" s="52"/>
      <c r="D52" s="61"/>
      <c r="E52" s="54"/>
      <c r="F52" s="54"/>
    </row>
    <row r="53" spans="1:6" x14ac:dyDescent="0.25">
      <c r="A53" s="52"/>
      <c r="B53" s="30"/>
      <c r="C53" s="52"/>
      <c r="D53" s="61"/>
      <c r="E53" s="54"/>
      <c r="F53" s="54"/>
    </row>
    <row r="54" spans="1:6" x14ac:dyDescent="0.25">
      <c r="A54" s="52"/>
      <c r="B54" s="30"/>
      <c r="C54" s="52"/>
      <c r="D54" s="61"/>
      <c r="E54" s="54"/>
      <c r="F54" s="54"/>
    </row>
    <row r="55" spans="1:6" x14ac:dyDescent="0.25">
      <c r="A55" s="52"/>
      <c r="B55" s="30"/>
      <c r="C55" s="52"/>
      <c r="D55" s="61"/>
      <c r="E55" s="54"/>
      <c r="F55" s="54"/>
    </row>
    <row r="56" spans="1:6" x14ac:dyDescent="0.25">
      <c r="A56" s="52"/>
      <c r="B56" s="30"/>
      <c r="C56" s="52"/>
      <c r="D56" s="61"/>
      <c r="E56" s="54"/>
      <c r="F56" s="54"/>
    </row>
    <row r="57" spans="1:6" x14ac:dyDescent="0.25">
      <c r="A57" s="52"/>
      <c r="B57" s="30"/>
      <c r="C57" s="52"/>
      <c r="D57" s="61"/>
      <c r="E57" s="54"/>
      <c r="F57" s="54"/>
    </row>
    <row r="58" spans="1:6" x14ac:dyDescent="0.25">
      <c r="A58" s="52"/>
      <c r="B58" s="30"/>
      <c r="C58" s="52"/>
      <c r="D58" s="61"/>
      <c r="E58" s="54"/>
      <c r="F58" s="54"/>
    </row>
    <row r="59" spans="1:6" x14ac:dyDescent="0.25">
      <c r="A59" s="52"/>
      <c r="B59" s="30"/>
      <c r="C59" s="52"/>
      <c r="D59" s="61"/>
      <c r="E59" s="54"/>
      <c r="F59" s="54"/>
    </row>
    <row r="60" spans="1:6" x14ac:dyDescent="0.25">
      <c r="A60" s="52"/>
      <c r="B60" s="30"/>
      <c r="C60" s="52"/>
      <c r="D60" s="61"/>
      <c r="E60" s="54"/>
      <c r="F60" s="54"/>
    </row>
    <row r="61" spans="1:6" x14ac:dyDescent="0.25">
      <c r="A61" s="52"/>
      <c r="B61" s="30"/>
      <c r="C61" s="52"/>
      <c r="D61" s="61"/>
      <c r="E61" s="54"/>
      <c r="F61" s="54"/>
    </row>
    <row r="62" spans="1:6" x14ac:dyDescent="0.25">
      <c r="A62" s="52"/>
      <c r="B62" s="30"/>
      <c r="C62" s="52"/>
      <c r="D62" s="61"/>
      <c r="E62" s="54"/>
      <c r="F62" s="54"/>
    </row>
    <row r="63" spans="1:6" x14ac:dyDescent="0.25">
      <c r="A63" s="52"/>
      <c r="B63" s="30"/>
      <c r="C63" s="52"/>
      <c r="D63" s="61"/>
      <c r="E63" s="54"/>
      <c r="F63" s="54"/>
    </row>
    <row r="64" spans="1:6" x14ac:dyDescent="0.25">
      <c r="A64" s="52"/>
      <c r="B64" s="30"/>
      <c r="C64" s="52"/>
      <c r="D64" s="61"/>
      <c r="E64" s="54"/>
      <c r="F64" s="54"/>
    </row>
    <row r="65" spans="1:6" x14ac:dyDescent="0.25">
      <c r="A65" s="52"/>
      <c r="B65" s="30"/>
      <c r="C65" s="52"/>
      <c r="D65" s="61"/>
      <c r="E65" s="54"/>
      <c r="F65" s="54"/>
    </row>
    <row r="66" spans="1:6" x14ac:dyDescent="0.25">
      <c r="A66" s="52"/>
      <c r="B66" s="30"/>
      <c r="C66" s="52"/>
      <c r="D66" s="61"/>
      <c r="E66" s="54"/>
      <c r="F66" s="54"/>
    </row>
    <row r="67" spans="1:6" x14ac:dyDescent="0.25">
      <c r="A67" s="52"/>
      <c r="B67" s="30"/>
      <c r="C67" s="52"/>
      <c r="D67" s="61"/>
      <c r="E67" s="54"/>
      <c r="F67" s="54"/>
    </row>
    <row r="68" spans="1:6" x14ac:dyDescent="0.25">
      <c r="A68" s="52"/>
      <c r="B68" s="30"/>
      <c r="C68" s="52"/>
      <c r="D68" s="61"/>
      <c r="E68" s="54"/>
      <c r="F68" s="54"/>
    </row>
    <row r="69" spans="1:6" x14ac:dyDescent="0.25">
      <c r="A69" s="52"/>
      <c r="B69" s="30"/>
      <c r="C69" s="52"/>
      <c r="D69" s="61"/>
      <c r="E69" s="54"/>
      <c r="F69" s="54"/>
    </row>
    <row r="70" spans="1:6" x14ac:dyDescent="0.25">
      <c r="A70" s="52"/>
      <c r="B70" s="30"/>
      <c r="C70" s="52"/>
      <c r="D70" s="61"/>
      <c r="E70" s="54"/>
      <c r="F70" s="54"/>
    </row>
    <row r="71" spans="1:6" x14ac:dyDescent="0.25">
      <c r="A71" s="52"/>
      <c r="B71" s="30"/>
      <c r="C71" s="52"/>
      <c r="D71" s="61"/>
      <c r="E71" s="54"/>
      <c r="F71" s="54"/>
    </row>
    <row r="72" spans="1:6" x14ac:dyDescent="0.25">
      <c r="A72" s="52"/>
      <c r="B72" s="30"/>
      <c r="C72" s="52"/>
      <c r="D72" s="61"/>
      <c r="E72" s="54"/>
      <c r="F72" s="54"/>
    </row>
    <row r="73" spans="1:6" x14ac:dyDescent="0.25">
      <c r="A73" s="52"/>
      <c r="B73" s="30"/>
      <c r="C73" s="52"/>
      <c r="D73" s="61"/>
      <c r="E73" s="54"/>
      <c r="F73" s="54"/>
    </row>
    <row r="74" spans="1:6" x14ac:dyDescent="0.25">
      <c r="A74" s="52"/>
      <c r="B74" s="30"/>
      <c r="C74" s="52"/>
      <c r="D74" s="61"/>
      <c r="E74" s="54"/>
      <c r="F74" s="54"/>
    </row>
    <row r="75" spans="1:6" x14ac:dyDescent="0.25">
      <c r="A75" s="52"/>
      <c r="B75" s="30"/>
      <c r="C75" s="52"/>
      <c r="D75" s="61"/>
      <c r="E75" s="54"/>
      <c r="F75" s="54"/>
    </row>
    <row r="76" spans="1:6" x14ac:dyDescent="0.25">
      <c r="A76" s="52"/>
      <c r="B76" s="30"/>
      <c r="C76" s="52"/>
      <c r="D76" s="61"/>
      <c r="E76" s="54"/>
      <c r="F76" s="54"/>
    </row>
    <row r="77" spans="1:6" x14ac:dyDescent="0.25">
      <c r="A77" s="52"/>
      <c r="B77" s="30"/>
      <c r="C77" s="52"/>
      <c r="D77" s="61"/>
      <c r="E77" s="54"/>
      <c r="F77" s="54"/>
    </row>
    <row r="78" spans="1:6" x14ac:dyDescent="0.25">
      <c r="A78" s="52"/>
      <c r="B78" s="30"/>
      <c r="C78" s="52"/>
      <c r="D78" s="61"/>
      <c r="E78" s="54"/>
      <c r="F78" s="54"/>
    </row>
    <row r="79" spans="1:6" x14ac:dyDescent="0.25">
      <c r="A79" s="52"/>
      <c r="B79" s="30"/>
      <c r="C79" s="52"/>
      <c r="D79" s="61"/>
      <c r="E79" s="54"/>
      <c r="F79" s="54"/>
    </row>
    <row r="80" spans="1:6" x14ac:dyDescent="0.25">
      <c r="A80" s="52"/>
      <c r="B80" s="30"/>
      <c r="C80" s="52"/>
      <c r="D80" s="61"/>
      <c r="E80" s="54"/>
      <c r="F80" s="54"/>
    </row>
    <row r="81" spans="1:6" x14ac:dyDescent="0.25">
      <c r="A81" s="52"/>
      <c r="B81" s="30"/>
      <c r="C81" s="52"/>
      <c r="D81" s="61"/>
      <c r="E81" s="54"/>
      <c r="F81" s="54"/>
    </row>
    <row r="82" spans="1:6" x14ac:dyDescent="0.25">
      <c r="A82" s="52"/>
      <c r="B82" s="30"/>
      <c r="C82" s="52"/>
      <c r="D82" s="61"/>
      <c r="E82" s="54"/>
      <c r="F82" s="54"/>
    </row>
    <row r="83" spans="1:6" x14ac:dyDescent="0.25">
      <c r="A83" s="52"/>
      <c r="B83" s="30"/>
      <c r="C83" s="52"/>
      <c r="D83" s="61"/>
      <c r="E83" s="54"/>
      <c r="F83" s="54"/>
    </row>
    <row r="84" spans="1:6" x14ac:dyDescent="0.25">
      <c r="A84" s="52"/>
      <c r="B84" s="30"/>
      <c r="C84" s="52"/>
      <c r="D84" s="61"/>
      <c r="E84" s="54"/>
      <c r="F84" s="54"/>
    </row>
    <row r="85" spans="1:6" x14ac:dyDescent="0.25">
      <c r="A85" s="52"/>
      <c r="B85" s="30"/>
      <c r="C85" s="52"/>
      <c r="D85" s="61"/>
      <c r="E85" s="54"/>
      <c r="F85" s="54"/>
    </row>
    <row r="86" spans="1:6" x14ac:dyDescent="0.25">
      <c r="A86" s="52"/>
      <c r="B86" s="30"/>
      <c r="C86" s="52"/>
      <c r="D86" s="61"/>
      <c r="E86" s="54"/>
      <c r="F86" s="54"/>
    </row>
    <row r="87" spans="1:6" x14ac:dyDescent="0.25">
      <c r="A87" s="80"/>
      <c r="B87" s="68"/>
      <c r="C87" s="82"/>
      <c r="D87" s="82"/>
      <c r="E87" s="71"/>
      <c r="F87" s="71"/>
    </row>
    <row r="88" spans="1:6" x14ac:dyDescent="0.25">
      <c r="A88" s="83"/>
      <c r="B88" s="224" t="s">
        <v>9</v>
      </c>
      <c r="C88" s="225"/>
      <c r="D88" s="225"/>
      <c r="E88" s="226"/>
      <c r="F88" s="115" t="str">
        <f>IF(SUM(F42:F86)&gt;0,SUM(F42:F86)," ")</f>
        <v xml:space="preserve"> </v>
      </c>
    </row>
    <row r="89" spans="1:6" x14ac:dyDescent="0.25">
      <c r="A89" s="84"/>
      <c r="B89" s="76"/>
      <c r="C89" s="86"/>
      <c r="D89" s="86"/>
      <c r="E89" s="79"/>
      <c r="F89" s="79"/>
    </row>
    <row r="90" spans="1:6" x14ac:dyDescent="0.25">
      <c r="C90" s="116" t="s">
        <v>458</v>
      </c>
    </row>
  </sheetData>
  <mergeCells count="3">
    <mergeCell ref="B45:E45"/>
    <mergeCell ref="B38:E38"/>
    <mergeCell ref="B88:E88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8"/>
  <sheetViews>
    <sheetView view="pageBreakPreview" topLeftCell="A61" zoomScaleNormal="100" zoomScaleSheetLayoutView="100" workbookViewId="0">
      <selection activeCell="F86" sqref="F86"/>
    </sheetView>
  </sheetViews>
  <sheetFormatPr defaultRowHeight="15" x14ac:dyDescent="0.25"/>
  <cols>
    <col min="1" max="1" width="9.140625" style="60"/>
    <col min="2" max="2" width="33.7109375" style="32" customWidth="1"/>
    <col min="3" max="3" width="8" style="90" customWidth="1"/>
    <col min="4" max="4" width="10.85546875" style="90" customWidth="1"/>
    <col min="5" max="5" width="10.85546875" style="161" customWidth="1"/>
    <col min="6" max="6" width="14.140625" style="109" customWidth="1"/>
  </cols>
  <sheetData>
    <row r="1" spans="1:6" x14ac:dyDescent="0.25">
      <c r="A1" s="58"/>
      <c r="B1" s="29"/>
      <c r="C1" s="69"/>
      <c r="D1" s="87"/>
      <c r="E1" s="162"/>
      <c r="F1" s="106"/>
    </row>
    <row r="2" spans="1:6" x14ac:dyDescent="0.25">
      <c r="A2" s="19" t="s">
        <v>0</v>
      </c>
      <c r="B2" s="30" t="s">
        <v>1</v>
      </c>
      <c r="C2" s="52" t="s">
        <v>2</v>
      </c>
      <c r="D2" s="73" t="s">
        <v>3</v>
      </c>
      <c r="E2" s="163" t="s">
        <v>4</v>
      </c>
      <c r="F2" s="93" t="s">
        <v>5</v>
      </c>
    </row>
    <row r="3" spans="1:6" x14ac:dyDescent="0.25">
      <c r="A3" s="59"/>
      <c r="B3" s="31"/>
      <c r="C3" s="77"/>
      <c r="D3" s="66"/>
      <c r="E3" s="164"/>
      <c r="F3" s="107"/>
    </row>
    <row r="4" spans="1:6" x14ac:dyDescent="0.25">
      <c r="A4" s="19" t="s">
        <v>406</v>
      </c>
      <c r="B4" s="30" t="s">
        <v>296</v>
      </c>
      <c r="C4" s="52"/>
      <c r="D4" s="61"/>
      <c r="E4" s="165"/>
      <c r="F4" s="54"/>
    </row>
    <row r="5" spans="1:6" x14ac:dyDescent="0.25">
      <c r="A5" s="19"/>
      <c r="B5" s="30"/>
      <c r="C5" s="52"/>
      <c r="D5" s="61"/>
      <c r="E5" s="165"/>
      <c r="F5" s="54"/>
    </row>
    <row r="6" spans="1:6" ht="51.75" x14ac:dyDescent="0.25">
      <c r="A6" s="83" t="s">
        <v>402</v>
      </c>
      <c r="B6" s="30" t="s">
        <v>553</v>
      </c>
      <c r="C6" s="52"/>
      <c r="D6" s="61"/>
      <c r="E6" s="165"/>
      <c r="F6" s="54"/>
    </row>
    <row r="7" spans="1:6" x14ac:dyDescent="0.25">
      <c r="A7" s="19"/>
      <c r="B7" s="30"/>
      <c r="C7" s="52"/>
      <c r="D7" s="61"/>
      <c r="E7" s="165"/>
      <c r="F7" s="54"/>
    </row>
    <row r="8" spans="1:6" x14ac:dyDescent="0.25">
      <c r="A8" s="19"/>
      <c r="B8" s="30" t="s">
        <v>396</v>
      </c>
      <c r="C8" s="52" t="s">
        <v>16</v>
      </c>
      <c r="D8" s="61">
        <v>21000</v>
      </c>
      <c r="E8" s="165"/>
      <c r="F8" s="50" t="str">
        <f>IF(E8="-","Rate Only",IF(E8="","",ROUND($D8*E8,2)))</f>
        <v/>
      </c>
    </row>
    <row r="9" spans="1:6" x14ac:dyDescent="0.25">
      <c r="A9" s="19"/>
      <c r="B9" s="30"/>
      <c r="C9" s="52"/>
      <c r="D9" s="61"/>
      <c r="E9" s="165"/>
      <c r="F9" s="54"/>
    </row>
    <row r="10" spans="1:6" ht="26.25" x14ac:dyDescent="0.25">
      <c r="A10" s="205">
        <v>34.1</v>
      </c>
      <c r="B10" s="30" t="s">
        <v>517</v>
      </c>
      <c r="C10" s="52"/>
      <c r="D10" s="61"/>
      <c r="E10" s="166"/>
      <c r="F10" s="50"/>
    </row>
    <row r="11" spans="1:6" x14ac:dyDescent="0.25">
      <c r="A11" s="19"/>
      <c r="B11" s="30"/>
      <c r="C11" s="52"/>
      <c r="D11" s="61"/>
      <c r="E11" s="165"/>
      <c r="F11" s="54"/>
    </row>
    <row r="12" spans="1:6" x14ac:dyDescent="0.25">
      <c r="A12" s="19"/>
      <c r="B12" s="30" t="s">
        <v>519</v>
      </c>
      <c r="C12" s="52" t="s">
        <v>15</v>
      </c>
      <c r="D12" s="61">
        <v>190000</v>
      </c>
      <c r="E12" s="166"/>
      <c r="F12" s="50" t="str">
        <f>IF(E12="-","Rate Only",IF(E12="","",ROUND($D12*E12,2)))</f>
        <v/>
      </c>
    </row>
    <row r="13" spans="1:6" x14ac:dyDescent="0.25">
      <c r="A13" s="19"/>
      <c r="B13" s="30"/>
      <c r="C13" s="52"/>
      <c r="D13" s="61"/>
      <c r="E13" s="166"/>
      <c r="F13" s="104"/>
    </row>
    <row r="14" spans="1:6" ht="39" x14ac:dyDescent="0.25">
      <c r="A14" s="205" t="s">
        <v>402</v>
      </c>
      <c r="B14" s="30" t="s">
        <v>518</v>
      </c>
      <c r="C14" s="61"/>
      <c r="D14" s="93"/>
      <c r="E14" s="165"/>
      <c r="F14" s="53"/>
    </row>
    <row r="15" spans="1:6" x14ac:dyDescent="0.25">
      <c r="A15" s="19"/>
      <c r="B15" s="30"/>
      <c r="C15" s="61"/>
      <c r="D15" s="93"/>
      <c r="E15" s="165"/>
      <c r="F15" s="53"/>
    </row>
    <row r="16" spans="1:6" ht="26.25" x14ac:dyDescent="0.25">
      <c r="A16" s="19"/>
      <c r="B16" s="30" t="s">
        <v>520</v>
      </c>
      <c r="C16" s="61"/>
      <c r="D16" s="93"/>
      <c r="E16" s="166"/>
      <c r="F16" s="50"/>
    </row>
    <row r="17" spans="1:6" x14ac:dyDescent="0.25">
      <c r="A17" s="19"/>
      <c r="B17" s="30"/>
      <c r="C17" s="52"/>
      <c r="D17" s="61"/>
      <c r="E17" s="165"/>
      <c r="F17" s="54"/>
    </row>
    <row r="18" spans="1:6" x14ac:dyDescent="0.25">
      <c r="A18" s="19"/>
      <c r="B18" s="30" t="s">
        <v>521</v>
      </c>
      <c r="C18" s="52" t="s">
        <v>16</v>
      </c>
      <c r="D18" s="61">
        <v>1000</v>
      </c>
      <c r="E18" s="165"/>
      <c r="F18" s="50" t="str">
        <f>IF(E18="-","Rate Only",IF(E18="","",ROUND($D18*E18,2)))</f>
        <v/>
      </c>
    </row>
    <row r="19" spans="1:6" x14ac:dyDescent="0.25">
      <c r="A19" s="19"/>
      <c r="B19" s="30"/>
      <c r="C19" s="52"/>
      <c r="D19" s="61"/>
      <c r="E19" s="165"/>
      <c r="F19" s="54"/>
    </row>
    <row r="20" spans="1:6" x14ac:dyDescent="0.25">
      <c r="A20" s="19"/>
      <c r="B20" s="30" t="s">
        <v>522</v>
      </c>
      <c r="C20" s="52" t="s">
        <v>16</v>
      </c>
      <c r="D20" s="61">
        <v>1000</v>
      </c>
      <c r="E20" s="166"/>
      <c r="F20" s="50" t="str">
        <f>IF(E20="-","Rate Only",IF(E20="","",ROUND($D20*E20,2)))</f>
        <v/>
      </c>
    </row>
    <row r="21" spans="1:6" x14ac:dyDescent="0.25">
      <c r="A21" s="19"/>
      <c r="B21" s="30"/>
      <c r="C21" s="52"/>
      <c r="D21" s="61"/>
      <c r="E21" s="165"/>
      <c r="F21" s="54"/>
    </row>
    <row r="22" spans="1:6" ht="26.25" x14ac:dyDescent="0.25">
      <c r="A22" s="19"/>
      <c r="B22" s="30" t="s">
        <v>554</v>
      </c>
      <c r="C22" s="52"/>
      <c r="D22" s="61"/>
      <c r="E22" s="165"/>
      <c r="F22" s="54"/>
    </row>
    <row r="23" spans="1:6" x14ac:dyDescent="0.25">
      <c r="A23" s="19"/>
      <c r="B23" s="30"/>
      <c r="C23" s="52"/>
      <c r="D23" s="61"/>
      <c r="E23" s="165"/>
      <c r="F23" s="54"/>
    </row>
    <row r="24" spans="1:6" x14ac:dyDescent="0.25">
      <c r="A24" s="19"/>
      <c r="B24" s="30" t="s">
        <v>521</v>
      </c>
      <c r="C24" s="52" t="s">
        <v>16</v>
      </c>
      <c r="D24" s="61">
        <v>200</v>
      </c>
      <c r="E24" s="166"/>
      <c r="F24" s="50" t="str">
        <f>IF(E24="-","Rate Only",IF(E24="","",ROUND($D24*E24,2)))</f>
        <v/>
      </c>
    </row>
    <row r="25" spans="1:6" x14ac:dyDescent="0.25">
      <c r="A25" s="19"/>
      <c r="B25" s="30"/>
      <c r="C25" s="52"/>
      <c r="D25" s="61"/>
      <c r="E25" s="165"/>
      <c r="F25" s="54"/>
    </row>
    <row r="26" spans="1:6" x14ac:dyDescent="0.25">
      <c r="A26" s="19"/>
      <c r="B26" s="30" t="s">
        <v>522</v>
      </c>
      <c r="C26" s="52" t="s">
        <v>16</v>
      </c>
      <c r="D26" s="61">
        <v>200</v>
      </c>
      <c r="E26" s="166"/>
      <c r="F26" s="50" t="str">
        <f>IF(E26="-","Rate Only",IF(E26="","",ROUND($D26*E26,2)))</f>
        <v/>
      </c>
    </row>
    <row r="27" spans="1:6" x14ac:dyDescent="0.25">
      <c r="A27" s="19"/>
      <c r="B27" s="30"/>
      <c r="C27" s="52"/>
      <c r="D27" s="61"/>
      <c r="E27" s="165"/>
      <c r="F27" s="54"/>
    </row>
    <row r="28" spans="1:6" ht="69.75" customHeight="1" x14ac:dyDescent="0.25">
      <c r="A28" s="205" t="s">
        <v>523</v>
      </c>
      <c r="B28" s="30" t="s">
        <v>524</v>
      </c>
      <c r="C28" s="52"/>
      <c r="D28" s="61"/>
      <c r="E28" s="165"/>
      <c r="F28" s="54"/>
    </row>
    <row r="29" spans="1:6" x14ac:dyDescent="0.25">
      <c r="A29" s="19"/>
      <c r="B29" s="30"/>
      <c r="C29" s="52"/>
      <c r="D29" s="61"/>
      <c r="E29" s="165"/>
      <c r="F29" s="54"/>
    </row>
    <row r="30" spans="1:6" ht="26.25" x14ac:dyDescent="0.25">
      <c r="A30" s="19"/>
      <c r="B30" s="30" t="s">
        <v>520</v>
      </c>
      <c r="C30" s="52"/>
      <c r="D30" s="61"/>
      <c r="E30" s="165"/>
      <c r="F30" s="54"/>
    </row>
    <row r="31" spans="1:6" x14ac:dyDescent="0.25">
      <c r="A31" s="19"/>
      <c r="B31" s="30"/>
      <c r="C31" s="52"/>
      <c r="D31" s="61"/>
      <c r="E31" s="165"/>
      <c r="F31" s="54"/>
    </row>
    <row r="32" spans="1:6" x14ac:dyDescent="0.25">
      <c r="A32" s="19"/>
      <c r="B32" s="30" t="s">
        <v>521</v>
      </c>
      <c r="C32" s="52" t="s">
        <v>16</v>
      </c>
      <c r="D32" s="61">
        <v>26000</v>
      </c>
      <c r="E32" s="166"/>
      <c r="F32" s="50" t="str">
        <f>IF(E32="-","Rate Only",IF(E32="","",ROUND($D32*E32,2)))</f>
        <v/>
      </c>
    </row>
    <row r="33" spans="1:6" x14ac:dyDescent="0.25">
      <c r="A33" s="19"/>
      <c r="B33" s="30"/>
      <c r="C33" s="52"/>
      <c r="D33" s="61"/>
      <c r="E33" s="166"/>
      <c r="F33" s="104"/>
    </row>
    <row r="34" spans="1:6" x14ac:dyDescent="0.25">
      <c r="A34" s="215"/>
      <c r="B34" s="44" t="s">
        <v>615</v>
      </c>
      <c r="C34" s="52" t="s">
        <v>16</v>
      </c>
      <c r="D34" s="61">
        <v>26000</v>
      </c>
      <c r="E34" s="166"/>
      <c r="F34" s="50" t="str">
        <f>IF(E34="-","Rate Only",IF(E34="","",ROUND($D34*E34,2)))</f>
        <v/>
      </c>
    </row>
    <row r="35" spans="1:6" x14ac:dyDescent="0.25">
      <c r="A35" s="215"/>
      <c r="B35" s="44"/>
      <c r="D35" s="61"/>
      <c r="E35" s="165"/>
      <c r="F35" s="54"/>
    </row>
    <row r="36" spans="1:6" x14ac:dyDescent="0.25">
      <c r="A36" s="216"/>
      <c r="B36" s="45"/>
      <c r="D36" s="61"/>
      <c r="E36" s="166"/>
      <c r="F36" s="50" t="str">
        <f t="shared" ref="F36" si="0">IF(E36="-","Rate Only",IF(E36="","",ROUND($D36*E36,2)))</f>
        <v/>
      </c>
    </row>
    <row r="37" spans="1:6" x14ac:dyDescent="0.25">
      <c r="A37" s="80"/>
      <c r="B37" s="68"/>
      <c r="C37" s="82"/>
      <c r="D37" s="81"/>
      <c r="E37" s="162"/>
      <c r="F37" s="106"/>
    </row>
    <row r="38" spans="1:6" ht="15" customHeight="1" x14ac:dyDescent="0.25">
      <c r="A38" s="83"/>
      <c r="B38" s="224" t="s">
        <v>19</v>
      </c>
      <c r="C38" s="225"/>
      <c r="D38" s="225"/>
      <c r="E38" s="226"/>
      <c r="F38" s="51" t="str">
        <f>IF(SUM(F4:F36)&gt;0,SUM(F4:F36)," ")</f>
        <v xml:space="preserve"> </v>
      </c>
    </row>
    <row r="39" spans="1:6" x14ac:dyDescent="0.25">
      <c r="A39" s="84"/>
      <c r="B39" s="76"/>
      <c r="C39" s="86"/>
      <c r="D39" s="85"/>
      <c r="E39" s="164"/>
      <c r="F39" s="107"/>
    </row>
    <row r="40" spans="1:6" x14ac:dyDescent="0.25">
      <c r="A40" s="177"/>
      <c r="B40" s="178"/>
      <c r="C40" s="116" t="s">
        <v>459</v>
      </c>
      <c r="D40" s="179"/>
      <c r="E40" s="180"/>
      <c r="F40" s="179"/>
    </row>
    <row r="41" spans="1:6" x14ac:dyDescent="0.25">
      <c r="A41" s="80"/>
      <c r="B41" s="68"/>
      <c r="C41" s="69"/>
      <c r="D41" s="70"/>
      <c r="E41" s="162"/>
      <c r="F41" s="106"/>
    </row>
    <row r="42" spans="1:6" x14ac:dyDescent="0.25">
      <c r="A42" s="83" t="s">
        <v>0</v>
      </c>
      <c r="B42" s="72" t="s">
        <v>1</v>
      </c>
      <c r="C42" s="52" t="s">
        <v>2</v>
      </c>
      <c r="D42" s="73" t="s">
        <v>3</v>
      </c>
      <c r="E42" s="163" t="s">
        <v>4</v>
      </c>
      <c r="F42" s="93" t="s">
        <v>5</v>
      </c>
    </row>
    <row r="43" spans="1:6" x14ac:dyDescent="0.25">
      <c r="A43" s="84"/>
      <c r="B43" s="76"/>
      <c r="C43" s="77"/>
      <c r="D43" s="78"/>
      <c r="E43" s="164"/>
      <c r="F43" s="107"/>
    </row>
    <row r="44" spans="1:6" x14ac:dyDescent="0.25">
      <c r="A44" s="80"/>
      <c r="B44" s="68"/>
      <c r="C44" s="82"/>
      <c r="D44" s="81"/>
      <c r="E44" s="162"/>
      <c r="F44" s="106"/>
    </row>
    <row r="45" spans="1:6" ht="15" customHeight="1" x14ac:dyDescent="0.25">
      <c r="A45" s="83"/>
      <c r="B45" s="224" t="s">
        <v>20</v>
      </c>
      <c r="C45" s="225"/>
      <c r="D45" s="225"/>
      <c r="E45" s="226"/>
      <c r="F45" s="55" t="str">
        <f>F38</f>
        <v xml:space="preserve"> </v>
      </c>
    </row>
    <row r="46" spans="1:6" x14ac:dyDescent="0.25">
      <c r="A46" s="84"/>
      <c r="B46" s="76"/>
      <c r="C46" s="86"/>
      <c r="D46" s="85"/>
      <c r="E46" s="164"/>
      <c r="F46" s="107"/>
    </row>
    <row r="47" spans="1:6" x14ac:dyDescent="0.25">
      <c r="A47" s="215"/>
      <c r="B47" s="44"/>
      <c r="D47" s="61"/>
      <c r="E47" s="166"/>
      <c r="F47" s="104"/>
    </row>
    <row r="48" spans="1:6" ht="26.25" x14ac:dyDescent="0.25">
      <c r="B48" s="30" t="s">
        <v>554</v>
      </c>
      <c r="C48" s="52"/>
      <c r="D48" s="61"/>
      <c r="E48" s="166"/>
      <c r="F48" s="104"/>
    </row>
    <row r="49" spans="1:6" x14ac:dyDescent="0.25">
      <c r="B49" s="30"/>
      <c r="C49" s="52"/>
      <c r="D49" s="61"/>
      <c r="E49" s="166"/>
      <c r="F49" s="104"/>
    </row>
    <row r="50" spans="1:6" x14ac:dyDescent="0.25">
      <c r="B50" s="30" t="s">
        <v>521</v>
      </c>
      <c r="C50" s="52" t="s">
        <v>16</v>
      </c>
      <c r="D50" s="61">
        <v>3000</v>
      </c>
      <c r="E50" s="166"/>
      <c r="F50" s="50" t="str">
        <f>IF(E50="-","Rate Only",IF(E50="","",ROUND($D50*E50,2)))</f>
        <v/>
      </c>
    </row>
    <row r="51" spans="1:6" x14ac:dyDescent="0.25">
      <c r="B51" s="30"/>
      <c r="C51" s="52"/>
      <c r="D51" s="61"/>
      <c r="E51" s="166"/>
      <c r="F51" s="104"/>
    </row>
    <row r="52" spans="1:6" x14ac:dyDescent="0.25">
      <c r="A52" s="19"/>
      <c r="B52" s="30" t="s">
        <v>522</v>
      </c>
      <c r="C52" s="52" t="s">
        <v>16</v>
      </c>
      <c r="D52" s="61">
        <v>3000</v>
      </c>
      <c r="E52" s="166"/>
      <c r="F52" s="50" t="str">
        <f>IF(E52="-","Rate Only",IF(E52="","",ROUND($D52*E52,2)))</f>
        <v/>
      </c>
    </row>
    <row r="53" spans="1:6" x14ac:dyDescent="0.25">
      <c r="A53" s="215"/>
      <c r="B53" s="44"/>
      <c r="C53" s="61"/>
      <c r="D53" s="61"/>
      <c r="E53" s="166"/>
      <c r="F53" s="104"/>
    </row>
    <row r="54" spans="1:6" ht="39" x14ac:dyDescent="0.25">
      <c r="A54" s="205" t="s">
        <v>525</v>
      </c>
      <c r="B54" s="30" t="s">
        <v>526</v>
      </c>
      <c r="C54" s="61" t="s">
        <v>16</v>
      </c>
      <c r="D54" s="61">
        <v>20000</v>
      </c>
      <c r="E54" s="166"/>
      <c r="F54" s="50" t="str">
        <f>IF(E54="-","Rate Only",IF(E54="","",ROUND($D54*E54,2)))</f>
        <v/>
      </c>
    </row>
    <row r="55" spans="1:6" x14ac:dyDescent="0.25">
      <c r="A55" s="215"/>
      <c r="B55" s="44"/>
      <c r="C55" s="93"/>
      <c r="D55" s="61"/>
      <c r="E55" s="166"/>
      <c r="F55" s="104"/>
    </row>
    <row r="56" spans="1:6" x14ac:dyDescent="0.25">
      <c r="A56" s="215"/>
      <c r="B56" s="44"/>
      <c r="C56" s="93"/>
      <c r="D56" s="61"/>
      <c r="E56" s="166"/>
      <c r="F56" s="104"/>
    </row>
    <row r="57" spans="1:6" x14ac:dyDescent="0.25">
      <c r="A57" s="215"/>
      <c r="B57" s="44"/>
      <c r="C57" s="93"/>
      <c r="D57" s="61"/>
      <c r="E57" s="166"/>
      <c r="F57" s="104"/>
    </row>
    <row r="58" spans="1:6" x14ac:dyDescent="0.25">
      <c r="A58" s="215"/>
      <c r="B58" s="44"/>
      <c r="C58" s="93"/>
      <c r="D58" s="61"/>
      <c r="E58" s="166"/>
      <c r="F58" s="104"/>
    </row>
    <row r="59" spans="1:6" x14ac:dyDescent="0.25">
      <c r="A59" s="215"/>
      <c r="B59" s="44"/>
      <c r="C59" s="93"/>
      <c r="D59" s="61"/>
      <c r="E59" s="166"/>
      <c r="F59" s="104"/>
    </row>
    <row r="60" spans="1:6" x14ac:dyDescent="0.25">
      <c r="A60" s="215"/>
      <c r="B60" s="44"/>
      <c r="C60" s="93"/>
      <c r="D60" s="61"/>
      <c r="E60" s="166"/>
      <c r="F60" s="104"/>
    </row>
    <row r="61" spans="1:6" x14ac:dyDescent="0.25">
      <c r="A61" s="215"/>
      <c r="B61" s="44"/>
      <c r="C61" s="93"/>
      <c r="D61" s="61"/>
      <c r="E61" s="166"/>
      <c r="F61" s="104"/>
    </row>
    <row r="62" spans="1:6" x14ac:dyDescent="0.25">
      <c r="A62" s="215"/>
      <c r="B62" s="44"/>
      <c r="C62" s="93"/>
      <c r="D62" s="61"/>
      <c r="E62" s="166"/>
      <c r="F62" s="104"/>
    </row>
    <row r="63" spans="1:6" x14ac:dyDescent="0.25">
      <c r="A63" s="215"/>
      <c r="B63" s="44"/>
      <c r="C63" s="93"/>
      <c r="D63" s="61"/>
      <c r="E63" s="166"/>
      <c r="F63" s="104"/>
    </row>
    <row r="64" spans="1:6" x14ac:dyDescent="0.25">
      <c r="A64" s="215"/>
      <c r="B64" s="44"/>
      <c r="C64" s="93"/>
      <c r="D64" s="61"/>
      <c r="E64" s="166"/>
      <c r="F64" s="104"/>
    </row>
    <row r="65" spans="1:6" x14ac:dyDescent="0.25">
      <c r="A65" s="215"/>
      <c r="B65" s="44"/>
      <c r="C65" s="93"/>
      <c r="D65" s="61"/>
      <c r="E65" s="166"/>
      <c r="F65" s="104"/>
    </row>
    <row r="66" spans="1:6" x14ac:dyDescent="0.25">
      <c r="A66" s="215"/>
      <c r="B66" s="44"/>
      <c r="C66" s="93"/>
      <c r="D66" s="61"/>
      <c r="E66" s="166"/>
      <c r="F66" s="104"/>
    </row>
    <row r="67" spans="1:6" x14ac:dyDescent="0.25">
      <c r="A67" s="215"/>
      <c r="B67" s="44"/>
      <c r="C67" s="93"/>
      <c r="D67" s="61"/>
      <c r="E67" s="166"/>
      <c r="F67" s="104"/>
    </row>
    <row r="68" spans="1:6" x14ac:dyDescent="0.25">
      <c r="A68" s="215"/>
      <c r="B68" s="44"/>
      <c r="C68" s="93"/>
      <c r="D68" s="61"/>
      <c r="E68" s="166"/>
      <c r="F68" s="104"/>
    </row>
    <row r="69" spans="1:6" x14ac:dyDescent="0.25">
      <c r="A69" s="215"/>
      <c r="B69" s="44"/>
      <c r="C69" s="93"/>
      <c r="D69" s="61"/>
      <c r="E69" s="166"/>
      <c r="F69" s="104"/>
    </row>
    <row r="70" spans="1:6" x14ac:dyDescent="0.25">
      <c r="A70" s="215"/>
      <c r="B70" s="44"/>
      <c r="C70" s="93"/>
      <c r="D70" s="61"/>
      <c r="E70" s="166"/>
      <c r="F70" s="104"/>
    </row>
    <row r="71" spans="1:6" x14ac:dyDescent="0.25">
      <c r="A71" s="215"/>
      <c r="B71" s="44"/>
      <c r="C71" s="93"/>
      <c r="D71" s="61"/>
      <c r="E71" s="166"/>
      <c r="F71" s="104"/>
    </row>
    <row r="72" spans="1:6" x14ac:dyDescent="0.25">
      <c r="A72" s="215"/>
      <c r="B72" s="44"/>
      <c r="C72" s="93"/>
      <c r="D72" s="61"/>
      <c r="E72" s="166"/>
      <c r="F72" s="104"/>
    </row>
    <row r="73" spans="1:6" x14ac:dyDescent="0.25">
      <c r="A73" s="215"/>
      <c r="B73" s="44"/>
      <c r="C73" s="93"/>
      <c r="D73" s="61"/>
      <c r="E73" s="166"/>
      <c r="F73" s="104"/>
    </row>
    <row r="74" spans="1:6" x14ac:dyDescent="0.25">
      <c r="A74" s="215"/>
      <c r="B74" s="44"/>
      <c r="C74" s="93"/>
      <c r="D74" s="61"/>
      <c r="E74" s="166"/>
      <c r="F74" s="104"/>
    </row>
    <row r="75" spans="1:6" x14ac:dyDescent="0.25">
      <c r="A75" s="215"/>
      <c r="B75" s="44"/>
      <c r="C75" s="93"/>
      <c r="D75" s="61"/>
      <c r="E75" s="166"/>
      <c r="F75" s="104"/>
    </row>
    <row r="76" spans="1:6" x14ac:dyDescent="0.25">
      <c r="A76" s="215"/>
      <c r="B76" s="44"/>
      <c r="C76" s="93"/>
      <c r="D76" s="61"/>
      <c r="E76" s="166"/>
      <c r="F76" s="104"/>
    </row>
    <row r="77" spans="1:6" x14ac:dyDescent="0.25">
      <c r="A77" s="215"/>
      <c r="B77" s="44"/>
      <c r="C77" s="93"/>
      <c r="D77" s="61"/>
      <c r="E77" s="166"/>
      <c r="F77" s="104"/>
    </row>
    <row r="78" spans="1:6" x14ac:dyDescent="0.25">
      <c r="A78" s="215"/>
      <c r="B78" s="44"/>
      <c r="C78" s="93"/>
      <c r="D78" s="61"/>
      <c r="E78" s="166"/>
      <c r="F78" s="104"/>
    </row>
    <row r="79" spans="1:6" x14ac:dyDescent="0.25">
      <c r="A79" s="215"/>
      <c r="B79" s="44"/>
      <c r="C79" s="93"/>
      <c r="D79" s="61"/>
      <c r="E79" s="166"/>
      <c r="F79" s="104"/>
    </row>
    <row r="80" spans="1:6" x14ac:dyDescent="0.25">
      <c r="A80" s="215"/>
      <c r="B80" s="44"/>
      <c r="C80" s="93"/>
      <c r="D80" s="61"/>
      <c r="E80" s="166"/>
      <c r="F80" s="104"/>
    </row>
    <row r="81" spans="1:6" x14ac:dyDescent="0.25">
      <c r="A81" s="215"/>
      <c r="B81" s="44"/>
      <c r="C81" s="93"/>
      <c r="D81" s="61"/>
      <c r="E81" s="166"/>
      <c r="F81" s="104"/>
    </row>
    <row r="82" spans="1:6" x14ac:dyDescent="0.25">
      <c r="A82" s="215"/>
      <c r="B82" s="44"/>
      <c r="C82" s="93"/>
      <c r="D82" s="61"/>
      <c r="E82" s="166"/>
      <c r="F82" s="104"/>
    </row>
    <row r="83" spans="1:6" x14ac:dyDescent="0.25">
      <c r="A83" s="19"/>
      <c r="B83" s="30"/>
      <c r="C83" s="52"/>
      <c r="D83" s="61"/>
      <c r="E83" s="166"/>
      <c r="F83" s="104"/>
    </row>
    <row r="84" spans="1:6" x14ac:dyDescent="0.25">
      <c r="A84" s="19"/>
      <c r="B84" s="30"/>
      <c r="C84" s="52"/>
      <c r="D84" s="61"/>
      <c r="E84" s="166"/>
      <c r="F84" s="104"/>
    </row>
    <row r="85" spans="1:6" x14ac:dyDescent="0.25">
      <c r="A85" s="80"/>
      <c r="B85" s="68"/>
      <c r="C85" s="82"/>
      <c r="D85" s="82"/>
      <c r="E85" s="167"/>
      <c r="F85" s="106"/>
    </row>
    <row r="86" spans="1:6" x14ac:dyDescent="0.25">
      <c r="A86" s="83"/>
      <c r="B86" s="224" t="s">
        <v>9</v>
      </c>
      <c r="C86" s="225"/>
      <c r="D86" s="225"/>
      <c r="E86" s="226"/>
      <c r="F86" s="51" t="str">
        <f>IF(SUM(F45:F84)&gt;0,SUM(F45:F84)," ")</f>
        <v xml:space="preserve"> </v>
      </c>
    </row>
    <row r="87" spans="1:6" x14ac:dyDescent="0.25">
      <c r="A87" s="84"/>
      <c r="B87" s="76"/>
      <c r="C87" s="86"/>
      <c r="D87" s="86"/>
      <c r="E87" s="168"/>
      <c r="F87" s="107"/>
    </row>
    <row r="88" spans="1:6" x14ac:dyDescent="0.25">
      <c r="C88" s="116" t="s">
        <v>460</v>
      </c>
    </row>
  </sheetData>
  <mergeCells count="3">
    <mergeCell ref="B86:E86"/>
    <mergeCell ref="B38:E38"/>
    <mergeCell ref="B45:E45"/>
  </mergeCells>
  <pageMargins left="0.70866141732283472" right="0.70866141732283472" top="0.82677165354330717" bottom="0.74803149606299213" header="0.31496062992125984" footer="0.31496062992125984"/>
  <pageSetup paperSize="9" scale="98" orientation="portrait" r:id="rId1"/>
  <headerFooter>
    <oddHeader>&amp;L&amp;8BAKWENA PLATINUM CORRIDOR CONCESSIONAIRE (PTY) LTD
CONTRACT NO: BPCC-N4-9-2021/RH/2
SECTION A ROADWORKS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1200</vt:lpstr>
      <vt:lpstr>1300</vt:lpstr>
      <vt:lpstr>1400</vt:lpstr>
      <vt:lpstr>1500</vt:lpstr>
      <vt:lpstr>1700</vt:lpstr>
      <vt:lpstr>1800</vt:lpstr>
      <vt:lpstr>2100</vt:lpstr>
      <vt:lpstr>2300</vt:lpstr>
      <vt:lpstr>3400</vt:lpstr>
      <vt:lpstr>3500</vt:lpstr>
      <vt:lpstr>3600</vt:lpstr>
      <vt:lpstr>3800</vt:lpstr>
      <vt:lpstr>3900</vt:lpstr>
      <vt:lpstr>4100</vt:lpstr>
      <vt:lpstr>4200</vt:lpstr>
      <vt:lpstr>4800</vt:lpstr>
      <vt:lpstr>5100</vt:lpstr>
      <vt:lpstr>5400</vt:lpstr>
      <vt:lpstr>5600</vt:lpstr>
      <vt:lpstr>5700</vt:lpstr>
      <vt:lpstr>5800</vt:lpstr>
      <vt:lpstr>5900</vt:lpstr>
      <vt:lpstr>6600</vt:lpstr>
      <vt:lpstr>8100</vt:lpstr>
      <vt:lpstr>8500</vt:lpstr>
      <vt:lpstr>Summary Section A</vt:lpstr>
      <vt:lpstr>'1300'!Print_Area</vt:lpstr>
      <vt:lpstr>'4800'!Print_Area</vt:lpstr>
      <vt:lpstr>'Summary Section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Day</dc:creator>
  <cp:lastModifiedBy>Elzabe Watt</cp:lastModifiedBy>
  <cp:lastPrinted>2021-07-02T05:39:22Z</cp:lastPrinted>
  <dcterms:created xsi:type="dcterms:W3CDTF">2017-08-07T10:24:05Z</dcterms:created>
  <dcterms:modified xsi:type="dcterms:W3CDTF">2021-07-02T05:40:17Z</dcterms:modified>
</cp:coreProperties>
</file>